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<sst xmlns="http://schemas.openxmlformats.org/spreadsheetml/2006/main" count="1539" uniqueCount="305">
  <si>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</si>
  <si>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</si>
  <si>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</si>
  <si>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</si>
  <si>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</si>
  <si>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</si>
  <si>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</si>
  <si>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</si>
  <si>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</si>
  <si>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</si>
  <si>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</si>
  <si>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</si>
  <si>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</si>
  <si>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</si>
  <si>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</si>
  <si>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</si>
  <si>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</si>
  <si>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</si>
  <si>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</si>
  <si>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</si>
  <si>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</si>
  <si>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</si>
  <si>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</si>
  <si>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</si>
  <si>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</si>
  <si>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</si>
  <si>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</si>
  <si>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</si>
  <si>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</si>
  <si>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</si>
  <si>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</si>
  <si>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</si>
  <si>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</si>
  <si>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</si>
  <si>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</si>
  <si>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</si>
  <si>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</si>
  <si>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</si>
  <si>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</si>
  <si>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</si>
  <si>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</si>
  <si>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</si>
  <si>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</si>
  <si>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</si>
  <si>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</si>
  <si>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</si>
  <si>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</si>
  <si>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</si>
  <si>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</si>
  <si>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</si>
  <si>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</si>
  <si>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</si>
  <si>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</si>
  <si>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</si>
  <si>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</si>
  <si>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</si>
  <si>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</si>
  <si>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</si>
  <si>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</si>
  <si>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</si>
  <si>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</si>
  <si>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</si>
  <si>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</si>
  <si>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</si>
  <si>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</si>
  <si>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</si>
  <si>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</si>
  <si>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</si>
  <si>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</si>
  <si>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</si>
  <si>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</si>
  <si>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</si>
  <si>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</si>
  <si>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</si>
  <si>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</si>
  <si>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</si>
  <si>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</si>
  <si>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</si>
  <si>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</si>
  <si>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</si>
  <si>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</si>
  <si>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</si>
  <si>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</si>
  <si>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</si>
  <si>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</si>
  <si>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</si>
  <si>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</si>
  <si>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</si>
  <si>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</si>
  <si>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</si>
  <si>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</si>
  <si>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</si>
  <si>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</si>
  <si>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</si>
  <si>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</si>
  <si>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</si>
  <si>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</si>
  <si>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</si>
  <si>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</si>
  <si>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</si>
  <si>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</si>
  <si>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</si>
  <si>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</si>
  <si>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</si>
  <si>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</si>
  <si>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</si>
  <si>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</si>
  <si>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</si>
  <si>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</si>
  <si>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</si>
  <si>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</si>
  <si>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</si>
  <si>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</si>
  <si>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</si>
  <si>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</si>
  <si>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</si>
  <si>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</si>
  <si>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</si>
  <si>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</si>
  <si>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</si>
  <si>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</si>
  <si>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</si>
  <si>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</si>
  <si>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</si>
  <si>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</si>
  <si>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</si>
  <si>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</si>
  <si>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</si>
  <si>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</si>
  <si>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</si>
  <si>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</si>
  <si>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</si>
  <si>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</si>
  <si>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</si>
  <si>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</si>
  <si>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</si>
  <si>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</si>
  <si>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</si>
  <si>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</si>
  <si>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</si>
  <si>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</si>
  <si>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</si>
  <si>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</si>
  <si>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</si>
  <si>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</si>
  <si>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</si>
  <si>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</si>
  <si>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</si>
  <si>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</si>
  <si>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</si>
  <si>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</si>
  <si>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</si>
  <si>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</si>
  <si>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</si>
  <si>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</si>
  <si>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</si>
  <si>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</si>
  <si>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</si>
  <si>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</si>
  <si>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</si>
  <si>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</si>
  <si>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</si>
  <si>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</si>
  <si>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</si>
  <si>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</si>
  <si>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</si>
  <si>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</si>
  <si>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</si>
  <si>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</si>
  <si>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</si>
  <si>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</si>
  <si>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</si>
  <si>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</si>
  <si>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</si>
  <si>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</si>
  <si>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</si>
  <si>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</si>
  <si>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</si>
  <si>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</si>
  <si>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</si>
  <si>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</si>
  <si>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</si>
  <si>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</si>
  <si>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</si>
  <si>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</si>
  <si>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</si>
  <si>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</si>
  <si>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</si>
  <si>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</si>
  <si>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</si>
  <si>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</si>
  <si>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</si>
  <si>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</si>
  <si>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</si>
  <si>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</si>
  <si>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</si>
  <si>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</si>
  <si>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</si>
  <si>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</si>
  <si>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</si>
  <si>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</si>
  <si>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</si>
  <si>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</si>
  <si>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</si>
  <si>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</si>
  <si>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</si>
  <si>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</si>
  <si>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</si>
  <si>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</si>
  <si>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</si>
  <si>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</si>
  <si>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</si>
  <si>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</si>
  <si>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</si>
  <si>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</si>
  <si>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</si>
  <si>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</si>
  <si>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</si>
  <si>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</si>
  <si>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</si>
  <si>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</si>
  <si>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</si>
  <si>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</si>
  <si>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</si>
  <si>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</si>
  <si>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</si>
  <si>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</si>
  <si>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</si>
  <si>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</si>
  <si>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</si>
  <si>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</si>
  <si>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</si>
  <si>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</si>
  <si>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</si>
  <si>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</si>
  <si>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</si>
  <si>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</si>
  <si>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</si>
  <si>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</si>
  <si>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</si>
  <si>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</si>
  <si>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</si>
  <si>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</si>
  <si>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</si>
  <si>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</si>
  <si>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</si>
  <si>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</si>
  <si>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</si>
  <si>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</si>
  <si>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</si>
  <si>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</si>
  <si>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</si>
  <si>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</si>
  <si>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</si>
  <si>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</si>
  <si>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</si>
  <si>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</si>
  <si>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</si>
  <si>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</si>
  <si>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</si>
  <si>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</si>
  <si>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</si>
  <si>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</si>
  <si>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</si>
  <si>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</si>
  <si>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</si>
  <si>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</si>
  <si>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</si>
  <si>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</si>
  <si>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</si>
  <si>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</si>
  <si>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</si>
  <si>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</si>
  <si>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</si>
  <si>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</si>
  <si>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</si>
  <si>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</si>
  <si>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</si>
  <si>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</si>
  <si>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Rababaka Kompleks</t>
  </si>
  <si>
    <t>PROVINSI NUSA TENGGARA TIMUR</t>
  </si>
  <si>
    <t>NUSA TENGGARA TIMUR</t>
  </si>
  <si>
    <t>Wae Paku</t>
  </si>
  <si>
    <t>Wae Tiwo Lawo</t>
  </si>
  <si>
    <t>Waeracang</t>
  </si>
  <si>
    <t>Waerana</t>
  </si>
  <si>
    <t>Wae Ganggang</t>
  </si>
  <si>
    <t>Wae Mokel I, II</t>
  </si>
  <si>
    <t>Lembor</t>
  </si>
  <si>
    <t>Nggorang</t>
  </si>
  <si>
    <t>Satar Beleng</t>
  </si>
  <si>
    <t>Wae Dingin</t>
  </si>
  <si>
    <t>Wae Rendong</t>
  </si>
  <si>
    <t>Wae Weor</t>
  </si>
  <si>
    <t xml:space="preserve">Wae Borong </t>
  </si>
  <si>
    <t>Wae Sapo II</t>
  </si>
  <si>
    <t>Manggarai Barat</t>
  </si>
  <si>
    <t>Manggarai Timur</t>
  </si>
  <si>
    <t>Tiwu Sengit</t>
  </si>
  <si>
    <t>Buntal</t>
  </si>
  <si>
    <t>Wae Muli</t>
  </si>
  <si>
    <t>Wae Sele</t>
  </si>
  <si>
    <t>Wae Reca</t>
  </si>
  <si>
    <t>Wae Koe</t>
  </si>
  <si>
    <t>Wae Mao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</si>
</sst>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7" borderId="88" xfId="0" applyFill="1" applyBorder="1"/>
    <xf numFmtId="168" fontId="0" fillId="7" borderId="88" xfId="11" applyFont="1" applyFill="1" applyBorder="1"/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12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20</xdr:row>
      <xdr:rowOff>17930</xdr:rowOff>
    </xdr:from>
    <xdr:to>
      <xdr:col>7</xdr:col>
      <xdr:colOff>488576</xdr:colOff>
      <xdr:row>40</xdr:row>
      <xdr:rowOff>0</xdr:rowOff>
    </xdr:to>
    <xdr:sp macro="" textlink="">
      <xdr:nvSpPr>
        <xdr:cNvPr id="3" name="Rectangle 2"/>
        <xdr:cNvSpPr/>
      </xdr:nvSpPr>
      <xdr:spPr>
        <a:xfrm>
          <a:off x="4881281" y="6282018"/>
          <a:ext cx="347383" cy="92493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12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16</xdr:row>
      <xdr:rowOff>24653</xdr:rowOff>
    </xdr:from>
    <xdr:to>
      <xdr:col>8</xdr:col>
      <xdr:colOff>472889</xdr:colOff>
      <xdr:row>18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12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N37" sqref="N37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4" x14ac:dyDescent="0.25">
      <c r="B1" s="338"/>
      <c r="C1" s="339" t="s">
        <v>221</v>
      </c>
    </row>
    <row r="2" spans="2:24" x14ac:dyDescent="0.25">
      <c r="B2" s="326"/>
      <c r="C2" s="324" t="s">
        <v>222</v>
      </c>
    </row>
    <row r="3" spans="2:24" x14ac:dyDescent="0.25">
      <c r="B3" s="326"/>
      <c r="C3" s="324" t="s">
        <v>223</v>
      </c>
    </row>
    <row r="4" spans="2:24" x14ac:dyDescent="0.25">
      <c r="C4" s="329" t="s">
        <v>280</v>
      </c>
    </row>
    <row r="5" spans="2:24" x14ac:dyDescent="0.25">
      <c r="B5" s="514"/>
      <c r="C5" s="508" t="s">
        <v>101</v>
      </c>
      <c r="D5" s="508" t="s">
        <v>224</v>
      </c>
      <c r="E5" s="508" t="s">
        <v>225</v>
      </c>
      <c r="F5" s="515" t="s">
        <v>105</v>
      </c>
      <c r="G5" s="515" t="s">
        <v>106</v>
      </c>
      <c r="H5" s="510" t="s">
        <v>226</v>
      </c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2"/>
    </row>
    <row r="6" spans="2:24" x14ac:dyDescent="0.25">
      <c r="B6" s="514"/>
      <c r="C6" s="508"/>
      <c r="D6" s="508"/>
      <c r="E6" s="508"/>
      <c r="F6" s="516"/>
      <c r="G6" s="516"/>
      <c r="H6" s="513">
        <v>2018</v>
      </c>
      <c r="I6" s="513"/>
      <c r="J6" s="513"/>
      <c r="K6" s="513">
        <v>2019</v>
      </c>
      <c r="L6" s="513"/>
      <c r="M6" s="513"/>
      <c r="N6" s="513">
        <v>2020</v>
      </c>
      <c r="O6" s="513"/>
      <c r="P6" s="513"/>
      <c r="Q6" s="513">
        <v>2021</v>
      </c>
      <c r="R6" s="513"/>
      <c r="S6" s="513"/>
    </row>
    <row r="7" spans="2:24" s="332" customFormat="1" ht="15.75" thickBot="1" x14ac:dyDescent="0.3">
      <c r="B7" s="514"/>
      <c r="C7" s="509"/>
      <c r="D7" s="509"/>
      <c r="E7" s="509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4" ht="45.75" thickTop="1" x14ac:dyDescent="0.25">
      <c r="C8" s="485" t="s">
        <v>281</v>
      </c>
      <c r="D8" s="504" t="s">
        <v>232</v>
      </c>
      <c r="E8" s="505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4" x14ac:dyDescent="0.25">
      <c r="C9" s="507" t="s">
        <v>231</v>
      </c>
      <c r="D9" s="334">
        <v>1</v>
      </c>
      <c r="E9" s="334" t="s">
        <v>282</v>
      </c>
      <c r="F9" s="327">
        <v>1050</v>
      </c>
      <c r="G9" s="327">
        <v>327.60000000000002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24" x14ac:dyDescent="0.25">
      <c r="C10" s="507"/>
      <c r="D10" s="334">
        <v>2</v>
      </c>
      <c r="E10" s="334" t="s">
        <v>283</v>
      </c>
      <c r="F10" s="327">
        <v>1200</v>
      </c>
      <c r="G10" s="327">
        <v>582.92000000000007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2:24" x14ac:dyDescent="0.25">
      <c r="C11" s="507"/>
      <c r="D11" s="334">
        <v>3</v>
      </c>
      <c r="E11" s="334" t="s">
        <v>284</v>
      </c>
      <c r="F11" s="327">
        <v>1200</v>
      </c>
      <c r="G11" s="327">
        <v>442.8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2:24" x14ac:dyDescent="0.25">
      <c r="C12" s="507"/>
      <c r="D12" s="334">
        <v>4</v>
      </c>
      <c r="E12" s="334" t="s">
        <v>285</v>
      </c>
      <c r="F12" s="327">
        <v>1022</v>
      </c>
      <c r="G12" s="327">
        <v>441.9128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2:24" ht="35.25" customHeight="1" thickBot="1" x14ac:dyDescent="0.3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V13" s="642" t="s">
        <v>279</v>
      </c>
      <c r="W13" s="643">
        <v>4050</v>
      </c>
      <c r="X13" s="643">
        <v>1417</v>
      </c>
    </row>
    <row r="14" spans="2:24" x14ac:dyDescent="0.25">
      <c r="C14" s="498" t="s">
        <v>234</v>
      </c>
      <c r="D14" s="499"/>
      <c r="E14" s="500" t="s">
        <v>277</v>
      </c>
      <c r="F14" s="500" t="s">
        <v>225</v>
      </c>
      <c r="G14" s="503" t="s">
        <v>230</v>
      </c>
      <c r="H14" s="496">
        <v>2018</v>
      </c>
      <c r="I14" s="496"/>
      <c r="J14" s="496"/>
      <c r="K14" s="496">
        <v>2019</v>
      </c>
      <c r="L14" s="496"/>
      <c r="M14" s="496"/>
      <c r="N14" s="496">
        <v>2020</v>
      </c>
      <c r="O14" s="496"/>
      <c r="P14" s="496"/>
      <c r="Q14" s="496">
        <v>2021</v>
      </c>
      <c r="R14" s="496"/>
      <c r="S14" s="496"/>
    </row>
    <row r="15" spans="2:24" x14ac:dyDescent="0.25">
      <c r="C15" s="498"/>
      <c r="D15" s="499"/>
      <c r="E15" s="500"/>
      <c r="F15" s="500"/>
      <c r="G15" s="503"/>
      <c r="H15" s="483" t="s">
        <v>228</v>
      </c>
      <c r="I15" s="483" t="s">
        <v>118</v>
      </c>
      <c r="J15" s="483" t="s">
        <v>229</v>
      </c>
      <c r="K15" s="483" t="s">
        <v>228</v>
      </c>
      <c r="L15" s="483" t="s">
        <v>118</v>
      </c>
      <c r="M15" s="483" t="s">
        <v>229</v>
      </c>
      <c r="N15" s="483" t="s">
        <v>228</v>
      </c>
      <c r="O15" s="483" t="s">
        <v>118</v>
      </c>
      <c r="P15" s="483" t="s">
        <v>229</v>
      </c>
      <c r="Q15" s="483" t="s">
        <v>228</v>
      </c>
      <c r="R15" s="483" t="s">
        <v>118</v>
      </c>
      <c r="S15" s="483" t="s">
        <v>229</v>
      </c>
    </row>
    <row r="16" spans="2:24" x14ac:dyDescent="0.25">
      <c r="C16" s="498"/>
      <c r="D16" s="501" t="s">
        <v>232</v>
      </c>
      <c r="E16" s="502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V16" s="490"/>
    </row>
    <row r="17" spans="1:23" x14ac:dyDescent="0.25">
      <c r="C17" s="498"/>
      <c r="D17" s="336">
        <v>1</v>
      </c>
      <c r="E17" s="336" t="s">
        <v>286</v>
      </c>
      <c r="F17" s="336">
        <v>1281</v>
      </c>
      <c r="G17" s="328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V17" s="490"/>
    </row>
    <row r="18" spans="1:23" x14ac:dyDescent="0.25">
      <c r="C18" s="498"/>
      <c r="D18" s="336">
        <v>2</v>
      </c>
      <c r="E18" s="336" t="s">
        <v>287</v>
      </c>
      <c r="F18" s="336">
        <v>1007</v>
      </c>
      <c r="G18" s="328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V18" s="490"/>
    </row>
    <row r="19" spans="1:23" ht="6" customHeight="1" x14ac:dyDescent="0.25">
      <c r="B19" s="335"/>
      <c r="C19" s="335"/>
      <c r="D19" s="335"/>
      <c r="E19" s="335"/>
      <c r="F19" s="335"/>
      <c r="G19" s="335"/>
      <c r="W19" s="490"/>
    </row>
    <row r="20" spans="1:23" x14ac:dyDescent="0.25">
      <c r="C20" s="497" t="s">
        <v>235</v>
      </c>
      <c r="D20" s="506" t="s">
        <v>233</v>
      </c>
      <c r="E20" s="506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W20" s="490"/>
    </row>
    <row r="21" spans="1:23" s="335" customFormat="1" ht="12.75" customHeight="1" x14ac:dyDescent="0.25">
      <c r="A21" s="340"/>
      <c r="B21" s="341"/>
      <c r="C21" s="497"/>
      <c r="D21" s="334">
        <v>1</v>
      </c>
      <c r="E21" s="334" t="s">
        <v>288</v>
      </c>
      <c r="F21" s="327">
        <v>4430</v>
      </c>
      <c r="G21" s="327">
        <v>320.04207781495751</v>
      </c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W21" s="490"/>
    </row>
    <row r="22" spans="1:23" s="335" customFormat="1" ht="12.75" customHeight="1" x14ac:dyDescent="0.25">
      <c r="A22" s="340"/>
      <c r="B22" s="495"/>
      <c r="C22" s="497"/>
      <c r="D22" s="334">
        <v>2</v>
      </c>
      <c r="E22" s="334" t="s">
        <v>289</v>
      </c>
      <c r="F22" s="327">
        <v>4313</v>
      </c>
      <c r="G22" s="327">
        <v>311.58949923609742</v>
      </c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W22" s="490"/>
    </row>
    <row r="23" spans="1:23" s="335" customFormat="1" ht="12.75" customHeight="1" x14ac:dyDescent="0.25">
      <c r="A23" s="340"/>
      <c r="B23" s="495"/>
      <c r="C23" s="497"/>
      <c r="D23" s="334">
        <v>3</v>
      </c>
      <c r="E23" s="334" t="s">
        <v>290</v>
      </c>
      <c r="F23" s="327">
        <v>3000</v>
      </c>
      <c r="G23" s="327">
        <v>216.73278407333464</v>
      </c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W23" s="490"/>
    </row>
    <row r="24" spans="1:23" s="335" customFormat="1" ht="12.75" customHeight="1" x14ac:dyDescent="0.25">
      <c r="A24" s="340"/>
      <c r="B24" s="495"/>
      <c r="C24" s="497"/>
      <c r="D24" s="334">
        <v>4</v>
      </c>
      <c r="E24" s="334" t="s">
        <v>291</v>
      </c>
      <c r="F24" s="327">
        <v>4016</v>
      </c>
      <c r="G24" s="327">
        <v>290.1329536128373</v>
      </c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W24" s="490"/>
    </row>
    <row r="25" spans="1:23" s="335" customFormat="1" ht="4.5" customHeight="1" x14ac:dyDescent="0.25">
      <c r="A25" s="340"/>
      <c r="B25" s="341"/>
      <c r="C25" s="497"/>
      <c r="D25" s="334">
        <v>7</v>
      </c>
      <c r="E25" s="478"/>
      <c r="F25" s="479"/>
      <c r="G25" s="479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7"/>
      <c r="W25" s="490" t="s">
        <v>278</v>
      </c>
    </row>
    <row r="26" spans="1:23" s="335" customFormat="1" ht="12.75" customHeight="1" x14ac:dyDescent="0.25">
      <c r="A26" s="340"/>
      <c r="B26" s="341"/>
      <c r="C26" s="497"/>
      <c r="D26" s="506" t="s">
        <v>236</v>
      </c>
      <c r="E26" s="506"/>
      <c r="F26" s="348"/>
      <c r="G26" s="348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</row>
    <row r="27" spans="1:23" x14ac:dyDescent="0.25">
      <c r="B27" s="341"/>
      <c r="C27" s="497"/>
      <c r="D27" s="494"/>
      <c r="E27" s="493" t="s">
        <v>296</v>
      </c>
      <c r="F27" s="480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2"/>
      <c r="T27" s="335"/>
      <c r="U27" s="335"/>
      <c r="V27" s="335"/>
      <c r="W27" s="335"/>
    </row>
    <row r="28" spans="1:23" x14ac:dyDescent="0.25">
      <c r="B28" s="341"/>
      <c r="C28" s="497"/>
      <c r="D28" s="336">
        <v>1</v>
      </c>
      <c r="E28" s="336" t="s">
        <v>292</v>
      </c>
      <c r="F28" s="327">
        <v>200</v>
      </c>
      <c r="G28" s="325">
        <v>117.07338468708024</v>
      </c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U28" s="491"/>
      <c r="V28" s="492"/>
      <c r="W28" s="492"/>
    </row>
    <row r="29" spans="1:23" x14ac:dyDescent="0.25">
      <c r="B29" s="484"/>
      <c r="C29" s="497"/>
      <c r="D29" s="336">
        <v>2</v>
      </c>
      <c r="E29" s="336" t="s">
        <v>293</v>
      </c>
      <c r="F29" s="327">
        <v>200</v>
      </c>
      <c r="G29" s="325">
        <v>117.07338468708024</v>
      </c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U29" s="491"/>
      <c r="V29" s="492"/>
      <c r="W29" s="492"/>
    </row>
    <row r="30" spans="1:23" x14ac:dyDescent="0.25">
      <c r="B30" s="484"/>
      <c r="C30" s="497"/>
      <c r="D30" s="336">
        <v>3</v>
      </c>
      <c r="E30" s="336" t="s">
        <v>294</v>
      </c>
      <c r="F30" s="327">
        <v>300</v>
      </c>
      <c r="G30" s="325">
        <v>175.61007703062035</v>
      </c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U30" s="491"/>
      <c r="V30" s="492"/>
      <c r="W30" s="492"/>
    </row>
    <row r="31" spans="1:23" x14ac:dyDescent="0.25">
      <c r="B31" s="484"/>
      <c r="C31" s="497"/>
      <c r="D31" s="336">
        <v>4</v>
      </c>
      <c r="E31" s="336" t="s">
        <v>295</v>
      </c>
      <c r="F31" s="327">
        <v>500</v>
      </c>
      <c r="G31" s="325">
        <v>292.6834617177006</v>
      </c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U31" s="491"/>
      <c r="V31" s="492"/>
      <c r="W31" s="492"/>
    </row>
    <row r="32" spans="1:23" ht="5.25" customHeight="1" x14ac:dyDescent="0.25">
      <c r="B32" s="341"/>
      <c r="C32" s="497"/>
      <c r="D32" s="475"/>
      <c r="E32" s="476"/>
      <c r="F32" s="478"/>
      <c r="G32" s="476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86"/>
    </row>
    <row r="33" spans="1:23" x14ac:dyDescent="0.25">
      <c r="B33" s="341"/>
      <c r="C33" s="497"/>
      <c r="D33" s="494"/>
      <c r="E33" s="493" t="s">
        <v>297</v>
      </c>
      <c r="F33" s="489"/>
      <c r="G33" s="481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8"/>
      <c r="T33" s="335"/>
      <c r="U33" s="335"/>
      <c r="V33" s="335"/>
      <c r="W33" s="335"/>
    </row>
    <row r="34" spans="1:23" x14ac:dyDescent="0.25">
      <c r="B34" s="341"/>
      <c r="C34" s="497"/>
      <c r="D34" s="336">
        <v>1</v>
      </c>
      <c r="E34" s="336" t="s">
        <v>298</v>
      </c>
      <c r="F34" s="327">
        <v>480</v>
      </c>
      <c r="G34" s="325">
        <v>336</v>
      </c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</row>
    <row r="35" spans="1:23" x14ac:dyDescent="0.25">
      <c r="B35" s="495"/>
      <c r="C35" s="497"/>
      <c r="D35" s="336">
        <v>2</v>
      </c>
      <c r="E35" s="336" t="s">
        <v>299</v>
      </c>
      <c r="F35" s="327">
        <v>811</v>
      </c>
      <c r="G35" s="325">
        <v>567.69999999999993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</row>
    <row r="36" spans="1:23" x14ac:dyDescent="0.25">
      <c r="B36" s="495"/>
      <c r="C36" s="497"/>
      <c r="D36" s="336">
        <v>3</v>
      </c>
      <c r="E36" s="336" t="s">
        <v>300</v>
      </c>
      <c r="F36" s="327">
        <v>200</v>
      </c>
      <c r="G36" s="325">
        <v>140</v>
      </c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</row>
    <row r="37" spans="1:23" x14ac:dyDescent="0.25">
      <c r="B37" s="495"/>
      <c r="C37" s="497"/>
      <c r="D37" s="336">
        <v>4</v>
      </c>
      <c r="E37" s="336" t="s">
        <v>301</v>
      </c>
      <c r="F37" s="327">
        <v>200</v>
      </c>
      <c r="G37" s="325">
        <v>140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</row>
    <row r="38" spans="1:23" x14ac:dyDescent="0.25">
      <c r="B38" s="495"/>
      <c r="C38" s="497"/>
      <c r="D38" s="336">
        <v>5</v>
      </c>
      <c r="E38" s="336" t="s">
        <v>302</v>
      </c>
      <c r="F38" s="327">
        <v>215</v>
      </c>
      <c r="G38" s="325">
        <v>150.5</v>
      </c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</row>
    <row r="39" spans="1:23" x14ac:dyDescent="0.25">
      <c r="B39" s="495"/>
      <c r="C39" s="497"/>
      <c r="D39" s="336">
        <v>6</v>
      </c>
      <c r="E39" s="336" t="s">
        <v>303</v>
      </c>
      <c r="F39" s="327">
        <v>240</v>
      </c>
      <c r="G39" s="325">
        <v>168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</row>
    <row r="40" spans="1:23" x14ac:dyDescent="0.25">
      <c r="B40" s="484"/>
      <c r="C40" s="497"/>
      <c r="D40" s="336">
        <v>7</v>
      </c>
      <c r="E40" s="336" t="s">
        <v>304</v>
      </c>
      <c r="F40" s="327">
        <v>282</v>
      </c>
      <c r="G40" s="325">
        <v>197.39999999999998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</row>
    <row r="41" spans="1:23" s="324" customFormat="1" x14ac:dyDescent="0.25">
      <c r="B41" s="341"/>
      <c r="C41" s="497"/>
      <c r="D41" s="471"/>
      <c r="E41" s="472"/>
      <c r="F41" s="473"/>
      <c r="G41" s="473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4"/>
    </row>
    <row r="42" spans="1:23" s="335" customFormat="1" x14ac:dyDescent="0.25">
      <c r="A42" s="342"/>
      <c r="B42" s="341"/>
      <c r="C42" s="340"/>
      <c r="D42" s="343"/>
      <c r="E42" s="344"/>
      <c r="G42" s="345"/>
      <c r="H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</row>
    <row r="43" spans="1:23" x14ac:dyDescent="0.25">
      <c r="B43" s="341"/>
      <c r="C43" s="340"/>
    </row>
    <row r="45" spans="1:23" x14ac:dyDescent="0.25">
      <c r="B45" s="337"/>
      <c r="C45" s="337"/>
      <c r="D45" s="337"/>
      <c r="E45" s="337"/>
      <c r="F45" s="337"/>
      <c r="G45" s="337"/>
      <c r="H45" s="337"/>
      <c r="I45" s="337"/>
      <c r="J45" s="337"/>
    </row>
    <row r="46" spans="1:23" x14ac:dyDescent="0.25">
      <c r="B46" s="337"/>
      <c r="C46" s="337"/>
      <c r="D46" s="337"/>
      <c r="E46" s="337"/>
      <c r="F46" s="337"/>
      <c r="G46" s="337"/>
      <c r="H46" s="337"/>
      <c r="I46" s="337"/>
      <c r="J46" s="337"/>
    </row>
    <row r="47" spans="1:23" x14ac:dyDescent="0.25">
      <c r="B47" s="337"/>
      <c r="C47" s="337"/>
      <c r="D47" s="337"/>
      <c r="E47" s="337"/>
      <c r="F47" s="337"/>
      <c r="G47" s="337"/>
      <c r="H47" s="337"/>
      <c r="I47" s="337"/>
      <c r="J47" s="337"/>
    </row>
    <row r="48" spans="1:23" x14ac:dyDescent="0.25">
      <c r="B48" s="337"/>
      <c r="C48" s="337"/>
      <c r="D48" s="337"/>
      <c r="E48" s="337"/>
      <c r="F48" s="337"/>
      <c r="G48" s="337"/>
      <c r="H48" s="337"/>
      <c r="I48" s="337"/>
      <c r="J48" s="337"/>
    </row>
    <row r="49" spans="2:10" x14ac:dyDescent="0.25">
      <c r="B49" s="337"/>
      <c r="C49" s="337"/>
      <c r="D49" s="337"/>
      <c r="E49" s="337"/>
      <c r="F49" s="337"/>
      <c r="G49" s="337"/>
      <c r="H49" s="337"/>
      <c r="I49" s="337"/>
      <c r="J49" s="337"/>
    </row>
    <row r="50" spans="2:10" x14ac:dyDescent="0.25">
      <c r="B50" s="337"/>
      <c r="C50" s="337"/>
      <c r="D50" s="337"/>
      <c r="E50" s="337"/>
      <c r="F50" s="337"/>
      <c r="G50" s="337"/>
      <c r="H50" s="337"/>
      <c r="I50" s="337"/>
      <c r="J50" s="337"/>
    </row>
    <row r="51" spans="2:10" x14ac:dyDescent="0.25">
      <c r="B51" s="337"/>
      <c r="C51" s="337"/>
      <c r="D51" s="337"/>
      <c r="E51" s="337"/>
      <c r="F51" s="337"/>
      <c r="G51" s="337"/>
      <c r="H51" s="337"/>
      <c r="I51" s="337"/>
      <c r="J51" s="337"/>
    </row>
    <row r="52" spans="2:10" x14ac:dyDescent="0.25">
      <c r="B52" s="337"/>
      <c r="C52" s="337"/>
      <c r="D52" s="337"/>
      <c r="E52" s="337"/>
      <c r="F52" s="337"/>
      <c r="G52" s="337"/>
      <c r="H52" s="337"/>
      <c r="I52" s="337"/>
      <c r="J52" s="337"/>
    </row>
    <row r="53" spans="2:10" x14ac:dyDescent="0.25">
      <c r="B53" s="337"/>
      <c r="C53" s="337"/>
      <c r="D53" s="337"/>
      <c r="E53" s="337"/>
      <c r="F53" s="337"/>
      <c r="G53" s="337"/>
      <c r="H53" s="337"/>
      <c r="I53" s="337"/>
      <c r="J53" s="337"/>
    </row>
    <row r="54" spans="2:10" x14ac:dyDescent="0.25">
      <c r="B54" s="337"/>
      <c r="C54" s="337"/>
      <c r="D54" s="337"/>
      <c r="E54" s="337"/>
      <c r="F54" s="337"/>
      <c r="G54" s="337"/>
      <c r="H54" s="337"/>
      <c r="I54" s="337"/>
      <c r="J54" s="337"/>
    </row>
    <row r="55" spans="2:10" x14ac:dyDescent="0.25">
      <c r="B55" s="337"/>
      <c r="C55" s="337"/>
      <c r="D55" s="337"/>
      <c r="E55" s="337"/>
      <c r="F55" s="337"/>
      <c r="G55" s="337"/>
      <c r="H55" s="337"/>
      <c r="I55" s="337"/>
      <c r="J55" s="337"/>
    </row>
    <row r="56" spans="2:10" x14ac:dyDescent="0.25">
      <c r="B56" s="337"/>
      <c r="C56" s="337"/>
      <c r="D56" s="337"/>
      <c r="E56" s="337"/>
      <c r="F56" s="337"/>
      <c r="G56" s="337"/>
      <c r="H56" s="337"/>
      <c r="I56" s="337"/>
      <c r="J56" s="337"/>
    </row>
    <row r="57" spans="2:10" x14ac:dyDescent="0.25">
      <c r="B57" s="337"/>
      <c r="C57" s="337"/>
      <c r="D57" s="337"/>
      <c r="E57" s="337"/>
      <c r="F57" s="337"/>
      <c r="G57" s="337"/>
      <c r="H57" s="337"/>
      <c r="I57" s="337"/>
      <c r="J57" s="337"/>
    </row>
    <row r="58" spans="2:10" x14ac:dyDescent="0.25">
      <c r="B58" s="337"/>
      <c r="C58" s="337"/>
      <c r="D58" s="337"/>
      <c r="E58" s="337"/>
      <c r="F58" s="337"/>
      <c r="G58" s="337"/>
      <c r="H58" s="337"/>
      <c r="I58" s="337"/>
      <c r="J58" s="337"/>
    </row>
  </sheetData>
  <mergeCells count="26">
    <mergeCell ref="B5:B7"/>
    <mergeCell ref="C5:C7"/>
    <mergeCell ref="D5:D7"/>
    <mergeCell ref="F5:F6"/>
    <mergeCell ref="G5:G6"/>
    <mergeCell ref="H5:S5"/>
    <mergeCell ref="H6:J6"/>
    <mergeCell ref="K6:M6"/>
    <mergeCell ref="N6:P6"/>
    <mergeCell ref="Q6:S6"/>
    <mergeCell ref="D8:E8"/>
    <mergeCell ref="D20:E20"/>
    <mergeCell ref="D26:E26"/>
    <mergeCell ref="C9:C12"/>
    <mergeCell ref="E5:E7"/>
    <mergeCell ref="Q14:S14"/>
    <mergeCell ref="C20:C41"/>
    <mergeCell ref="C14:C18"/>
    <mergeCell ref="D14:D15"/>
    <mergeCell ref="E14:E15"/>
    <mergeCell ref="F14:F15"/>
    <mergeCell ref="D16:E16"/>
    <mergeCell ref="G14:G15"/>
    <mergeCell ref="H14:J14"/>
    <mergeCell ref="K14:M14"/>
    <mergeCell ref="N14:P1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17" t="s">
        <v>99</v>
      </c>
      <c r="C2" s="517"/>
      <c r="D2" s="517"/>
      <c r="E2" s="517"/>
      <c r="F2" s="517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18" t="s">
        <v>101</v>
      </c>
      <c r="C5" s="520" t="s">
        <v>102</v>
      </c>
      <c r="D5" s="521"/>
      <c r="E5" s="521"/>
      <c r="F5" s="522"/>
      <c r="I5" s="134"/>
    </row>
    <row r="6" spans="1:17" x14ac:dyDescent="0.25">
      <c r="B6" s="519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49"/>
      <c r="B1" s="349"/>
      <c r="C1" s="350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4"/>
    </row>
    <row r="2" spans="1:52" s="5" customFormat="1" ht="18" customHeight="1" x14ac:dyDescent="0.2">
      <c r="A2" s="349"/>
      <c r="B2" s="349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4"/>
    </row>
    <row r="3" spans="1:52" s="5" customFormat="1" ht="18" customHeight="1" x14ac:dyDescent="0.2">
      <c r="A3" s="349"/>
      <c r="B3" s="349"/>
      <c r="C3" s="350"/>
      <c r="D3" s="528" t="s"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351"/>
      <c r="Q3" s="351"/>
      <c r="R3" s="351"/>
      <c r="S3" s="351"/>
      <c r="T3" s="4"/>
    </row>
    <row r="4" spans="1:52" s="5" customFormat="1" ht="18" customHeight="1" x14ac:dyDescent="0.2">
      <c r="A4" s="349"/>
      <c r="B4" s="349"/>
      <c r="C4" s="350"/>
      <c r="D4" s="528" t="s">
        <v>1</v>
      </c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351"/>
      <c r="Q4" s="351"/>
      <c r="R4" s="351"/>
      <c r="S4" s="351"/>
      <c r="T4" s="4"/>
    </row>
    <row r="5" spans="1:52" s="167" customFormat="1" ht="15.75" customHeight="1" x14ac:dyDescent="0.25">
      <c r="A5" s="352"/>
      <c r="B5" s="352"/>
      <c r="D5" s="528" t="s">
        <v>237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53"/>
      <c r="AI5" s="53"/>
      <c r="AJ5" s="53"/>
      <c r="AK5" s="53"/>
      <c r="AL5" s="53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</row>
    <row r="6" spans="1:52" s="167" customFormat="1" ht="15.75" customHeight="1" x14ac:dyDescent="0.25">
      <c r="A6" s="352"/>
      <c r="B6" s="352"/>
      <c r="D6" s="528" t="s">
        <v>238</v>
      </c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53"/>
      <c r="AI6" s="53"/>
      <c r="AJ6" s="53"/>
      <c r="AK6" s="53"/>
      <c r="AL6" s="53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</row>
    <row r="7" spans="1:52" s="5" customFormat="1" ht="18" customHeight="1" x14ac:dyDescent="0.2">
      <c r="A7" s="349"/>
      <c r="B7" s="349"/>
      <c r="C7" s="350"/>
      <c r="D7" s="528" t="s">
        <v>3</v>
      </c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351"/>
      <c r="Q7" s="351"/>
      <c r="R7" s="351"/>
      <c r="S7" s="351"/>
      <c r="T7" s="4"/>
    </row>
    <row r="8" spans="1:52" s="5" customFormat="1" ht="18" customHeight="1" x14ac:dyDescent="0.2">
      <c r="A8" s="349"/>
      <c r="B8" s="349"/>
      <c r="C8" s="353"/>
      <c r="D8" s="528" t="s">
        <v>239</v>
      </c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4"/>
      <c r="Q8" s="4"/>
      <c r="R8" s="4"/>
      <c r="S8" s="4"/>
      <c r="T8" s="4"/>
    </row>
    <row r="9" spans="1:52" s="5" customFormat="1" ht="12.75" customHeight="1" x14ac:dyDescent="0.25">
      <c r="A9" s="349"/>
      <c r="B9" s="527"/>
      <c r="C9" s="527"/>
      <c r="D9" s="545" t="s">
        <v>4</v>
      </c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10"/>
      <c r="Q9" s="10"/>
      <c r="R9" s="4"/>
      <c r="S9" s="4"/>
      <c r="T9" s="4"/>
    </row>
    <row r="10" spans="1:52" s="5" customFormat="1" ht="7.5" customHeight="1" thickBot="1" x14ac:dyDescent="0.3">
      <c r="A10" s="349"/>
      <c r="B10" s="354"/>
      <c r="C10" s="355"/>
      <c r="P10" s="10"/>
      <c r="Q10" s="10"/>
      <c r="R10" s="4"/>
      <c r="S10" s="4"/>
      <c r="T10" s="4"/>
    </row>
    <row r="11" spans="1:52" s="5" customFormat="1" ht="14.25" thickTop="1" x14ac:dyDescent="0.25">
      <c r="A11" s="350"/>
      <c r="B11" s="354"/>
      <c r="C11" s="355"/>
      <c r="D11" s="530" t="s">
        <v>6</v>
      </c>
      <c r="E11" s="532" t="s">
        <v>7</v>
      </c>
      <c r="F11" s="534" t="s">
        <v>8</v>
      </c>
      <c r="G11" s="536" t="s">
        <v>9</v>
      </c>
      <c r="H11" s="537"/>
      <c r="I11" s="546" t="s">
        <v>14</v>
      </c>
      <c r="J11" s="541"/>
      <c r="K11" s="542"/>
      <c r="L11" s="543"/>
      <c r="M11" s="543"/>
      <c r="N11" s="543"/>
      <c r="O11" s="544"/>
      <c r="P11" s="4"/>
      <c r="Q11" s="4"/>
      <c r="R11" s="4"/>
      <c r="S11" s="4"/>
      <c r="T11" s="4"/>
    </row>
    <row r="12" spans="1:52" ht="13.5" x14ac:dyDescent="0.25">
      <c r="A12" s="353"/>
      <c r="B12" s="356"/>
      <c r="C12" s="356"/>
      <c r="D12" s="531"/>
      <c r="E12" s="533"/>
      <c r="F12" s="535"/>
      <c r="G12" s="538"/>
      <c r="H12" s="539"/>
      <c r="I12" s="357" t="s">
        <v>240</v>
      </c>
      <c r="J12" s="358" t="s">
        <v>241</v>
      </c>
      <c r="K12" s="359" t="s">
        <v>14</v>
      </c>
      <c r="L12" s="360">
        <v>2018</v>
      </c>
      <c r="M12" s="360">
        <v>2019</v>
      </c>
      <c r="N12" s="360">
        <v>2020</v>
      </c>
      <c r="O12" s="361">
        <v>2021</v>
      </c>
      <c r="U12" s="5"/>
      <c r="V12" s="5"/>
      <c r="W12" s="5"/>
    </row>
    <row r="13" spans="1:52" ht="14.25" thickBot="1" x14ac:dyDescent="0.3">
      <c r="A13" s="350"/>
      <c r="B13" s="356"/>
      <c r="C13" s="356"/>
      <c r="D13" s="362">
        <v>1</v>
      </c>
      <c r="E13" s="12">
        <v>2</v>
      </c>
      <c r="F13" s="13">
        <v>3</v>
      </c>
      <c r="G13" s="523">
        <v>4</v>
      </c>
      <c r="H13" s="524"/>
      <c r="I13" s="363">
        <v>5</v>
      </c>
      <c r="J13" s="364">
        <v>6</v>
      </c>
      <c r="K13" s="365">
        <v>7</v>
      </c>
      <c r="L13" s="525">
        <v>8</v>
      </c>
      <c r="M13" s="525"/>
      <c r="N13" s="525"/>
      <c r="O13" s="526"/>
      <c r="U13" s="5"/>
      <c r="V13" s="5"/>
      <c r="W13" s="5"/>
    </row>
    <row r="14" spans="1:52" ht="14.25" thickTop="1" x14ac:dyDescent="0.25">
      <c r="A14" s="353"/>
      <c r="B14" s="356"/>
      <c r="C14" s="356"/>
      <c r="D14" s="366" t="s">
        <v>15</v>
      </c>
      <c r="E14" s="366" t="s">
        <v>16</v>
      </c>
      <c r="F14" s="367" t="s">
        <v>17</v>
      </c>
      <c r="G14" s="368"/>
      <c r="H14" s="369"/>
      <c r="I14" s="370"/>
      <c r="J14" s="370"/>
      <c r="K14" s="371"/>
      <c r="L14" s="372"/>
      <c r="M14" s="372"/>
      <c r="N14" s="372"/>
      <c r="O14" s="367"/>
      <c r="U14" s="5"/>
      <c r="V14" s="5"/>
      <c r="W14" s="5"/>
    </row>
    <row r="15" spans="1:52" ht="13.5" x14ac:dyDescent="0.25">
      <c r="A15" s="353"/>
      <c r="B15" s="356"/>
      <c r="C15" s="356"/>
      <c r="D15" s="366" t="s">
        <v>15</v>
      </c>
      <c r="E15" s="366" t="s">
        <v>16</v>
      </c>
      <c r="F15" s="373" t="s">
        <v>242</v>
      </c>
      <c r="G15" s="374">
        <v>1</v>
      </c>
      <c r="H15" s="367" t="s">
        <v>19</v>
      </c>
      <c r="I15" s="370">
        <f>+K15*0.166666666666667</f>
        <v>0</v>
      </c>
      <c r="J15" s="370">
        <f>+K15*0.833333333333333</f>
        <v>0</v>
      </c>
      <c r="K15" s="375"/>
      <c r="L15" s="376" t="s">
        <v>21</v>
      </c>
      <c r="M15" s="372"/>
      <c r="N15" s="372"/>
      <c r="O15" s="367"/>
      <c r="Q15" s="377"/>
      <c r="U15" s="5"/>
      <c r="V15" s="5"/>
      <c r="W15" s="5"/>
    </row>
    <row r="16" spans="1:52" ht="13.5" x14ac:dyDescent="0.25">
      <c r="A16" s="353"/>
      <c r="B16" s="356"/>
      <c r="C16" s="356"/>
      <c r="D16" s="366" t="s">
        <v>15</v>
      </c>
      <c r="E16" s="366" t="s">
        <v>16</v>
      </c>
      <c r="F16" s="373" t="s">
        <v>22</v>
      </c>
      <c r="G16" s="374">
        <v>3</v>
      </c>
      <c r="H16" s="367" t="s">
        <v>19</v>
      </c>
      <c r="I16" s="370">
        <f>+K16*0.166666666666667</f>
        <v>0</v>
      </c>
      <c r="J16" s="370">
        <f>+K16*0.833333333333333</f>
        <v>0</v>
      </c>
      <c r="K16" s="375"/>
      <c r="L16" s="376" t="s">
        <v>21</v>
      </c>
      <c r="M16" s="376" t="s">
        <v>21</v>
      </c>
      <c r="N16" s="372"/>
      <c r="O16" s="367"/>
      <c r="Q16" s="377"/>
      <c r="U16" s="5"/>
      <c r="V16" s="5"/>
      <c r="W16" s="5"/>
    </row>
    <row r="17" spans="1:30" ht="13.5" x14ac:dyDescent="0.25">
      <c r="A17" s="350"/>
      <c r="B17" s="356"/>
      <c r="C17" s="356"/>
      <c r="D17" s="366" t="s">
        <v>15</v>
      </c>
      <c r="E17" s="366" t="s">
        <v>16</v>
      </c>
      <c r="F17" s="373" t="s">
        <v>243</v>
      </c>
      <c r="G17" s="374">
        <v>11</v>
      </c>
      <c r="H17" s="367" t="s">
        <v>19</v>
      </c>
      <c r="I17" s="370">
        <f>+K17*0.166666666666667</f>
        <v>0</v>
      </c>
      <c r="J17" s="370">
        <f>+K17*0.833333333333333</f>
        <v>0</v>
      </c>
      <c r="K17" s="375"/>
      <c r="L17" s="376" t="s">
        <v>21</v>
      </c>
      <c r="M17" s="376" t="s">
        <v>21</v>
      </c>
      <c r="N17" s="376" t="s">
        <v>21</v>
      </c>
      <c r="O17" s="378" t="s">
        <v>21</v>
      </c>
      <c r="U17" s="5"/>
      <c r="V17" s="5"/>
      <c r="W17" s="5"/>
    </row>
    <row r="18" spans="1:30" ht="13.5" x14ac:dyDescent="0.25">
      <c r="A18" s="350"/>
      <c r="B18" s="356"/>
      <c r="C18" s="356"/>
      <c r="D18" s="366" t="s">
        <v>24</v>
      </c>
      <c r="E18" s="366" t="s">
        <v>16</v>
      </c>
      <c r="F18" s="367" t="s">
        <v>25</v>
      </c>
      <c r="G18" s="374"/>
      <c r="H18" s="367"/>
      <c r="I18" s="370"/>
      <c r="J18" s="370"/>
      <c r="K18" s="379"/>
      <c r="L18" s="372"/>
      <c r="M18" s="372"/>
      <c r="N18" s="372"/>
      <c r="O18" s="367"/>
      <c r="U18" s="5"/>
      <c r="V18" s="5"/>
      <c r="W18" s="5"/>
    </row>
    <row r="19" spans="1:30" ht="13.5" x14ac:dyDescent="0.25">
      <c r="A19" s="350"/>
      <c r="B19" s="356"/>
      <c r="C19" s="356"/>
      <c r="D19" s="366" t="s">
        <v>24</v>
      </c>
      <c r="E19" s="366" t="s">
        <v>16</v>
      </c>
      <c r="F19" s="373" t="s">
        <v>26</v>
      </c>
      <c r="G19" s="374">
        <v>1</v>
      </c>
      <c r="H19" s="367" t="s">
        <v>19</v>
      </c>
      <c r="I19" s="370">
        <f t="shared" ref="I19:I25" si="0">+K19*0.166666666666667</f>
        <v>0</v>
      </c>
      <c r="J19" s="370">
        <f t="shared" ref="J19:J25" si="1">+K19*0.833333333333333</f>
        <v>0</v>
      </c>
      <c r="K19" s="375"/>
      <c r="L19" s="376" t="s">
        <v>21</v>
      </c>
      <c r="M19" s="376" t="s">
        <v>21</v>
      </c>
      <c r="N19" s="372"/>
      <c r="O19" s="367"/>
      <c r="U19" s="5"/>
      <c r="V19" s="5"/>
      <c r="W19" s="5"/>
    </row>
    <row r="20" spans="1:30" ht="13.5" x14ac:dyDescent="0.25">
      <c r="A20" s="350"/>
      <c r="B20" s="356"/>
      <c r="C20" s="356"/>
      <c r="D20" s="366" t="s">
        <v>24</v>
      </c>
      <c r="E20" s="366" t="s">
        <v>16</v>
      </c>
      <c r="F20" s="373" t="s">
        <v>27</v>
      </c>
      <c r="G20" s="374">
        <v>1</v>
      </c>
      <c r="H20" s="367" t="s">
        <v>19</v>
      </c>
      <c r="I20" s="370">
        <f t="shared" si="0"/>
        <v>0</v>
      </c>
      <c r="J20" s="370">
        <f t="shared" si="1"/>
        <v>0</v>
      </c>
      <c r="K20" s="375"/>
      <c r="L20" s="372"/>
      <c r="M20" s="372"/>
      <c r="N20" s="372"/>
      <c r="O20" s="367"/>
      <c r="U20" s="5"/>
      <c r="V20" s="5"/>
      <c r="W20" s="5"/>
    </row>
    <row r="21" spans="1:30" ht="13.5" x14ac:dyDescent="0.25">
      <c r="A21" s="353"/>
      <c r="B21" s="356"/>
      <c r="C21" s="356"/>
      <c r="D21" s="366" t="s">
        <v>24</v>
      </c>
      <c r="E21" s="366" t="s">
        <v>16</v>
      </c>
      <c r="F21" s="373" t="s">
        <v>28</v>
      </c>
      <c r="G21" s="374">
        <v>1</v>
      </c>
      <c r="H21" s="367" t="s">
        <v>19</v>
      </c>
      <c r="I21" s="370">
        <f t="shared" si="0"/>
        <v>0</v>
      </c>
      <c r="J21" s="370">
        <f t="shared" si="1"/>
        <v>0</v>
      </c>
      <c r="K21" s="375"/>
      <c r="L21" s="376" t="s">
        <v>21</v>
      </c>
      <c r="M21" s="376" t="s">
        <v>21</v>
      </c>
      <c r="N21" s="372"/>
      <c r="O21" s="367"/>
    </row>
    <row r="22" spans="1:30" ht="13.5" x14ac:dyDescent="0.25">
      <c r="A22" s="350"/>
      <c r="B22" s="356"/>
      <c r="C22" s="356"/>
      <c r="D22" s="366" t="s">
        <v>24</v>
      </c>
      <c r="E22" s="366" t="s">
        <v>16</v>
      </c>
      <c r="F22" s="373" t="s">
        <v>29</v>
      </c>
      <c r="G22" s="374">
        <v>1</v>
      </c>
      <c r="H22" s="367" t="s">
        <v>19</v>
      </c>
      <c r="I22" s="370">
        <f t="shared" si="0"/>
        <v>0</v>
      </c>
      <c r="J22" s="370">
        <f t="shared" si="1"/>
        <v>0</v>
      </c>
      <c r="K22" s="375"/>
      <c r="L22" s="376" t="s">
        <v>21</v>
      </c>
      <c r="M22" s="376" t="s">
        <v>21</v>
      </c>
      <c r="N22" s="372"/>
      <c r="O22" s="367"/>
    </row>
    <row r="23" spans="1:30" ht="13.5" x14ac:dyDescent="0.25">
      <c r="A23" s="353"/>
      <c r="B23" s="356"/>
      <c r="C23" s="356"/>
      <c r="D23" s="366" t="s">
        <v>24</v>
      </c>
      <c r="E23" s="366" t="s">
        <v>16</v>
      </c>
      <c r="F23" s="373" t="s">
        <v>30</v>
      </c>
      <c r="G23" s="374">
        <v>1</v>
      </c>
      <c r="H23" s="367" t="s">
        <v>19</v>
      </c>
      <c r="I23" s="370">
        <f t="shared" si="0"/>
        <v>0</v>
      </c>
      <c r="J23" s="370">
        <f t="shared" si="1"/>
        <v>0</v>
      </c>
      <c r="K23" s="375"/>
      <c r="L23" s="376" t="s">
        <v>21</v>
      </c>
      <c r="M23" s="376" t="s">
        <v>21</v>
      </c>
      <c r="N23" s="372"/>
      <c r="O23" s="367"/>
    </row>
    <row r="24" spans="1:30" ht="13.5" x14ac:dyDescent="0.25">
      <c r="A24" s="353"/>
      <c r="B24" s="356"/>
      <c r="C24" s="356"/>
      <c r="D24" s="366" t="s">
        <v>31</v>
      </c>
      <c r="E24" s="366" t="s">
        <v>16</v>
      </c>
      <c r="F24" s="366" t="s">
        <v>32</v>
      </c>
      <c r="G24" s="374"/>
      <c r="H24" s="367"/>
      <c r="I24" s="370">
        <f t="shared" si="0"/>
        <v>0</v>
      </c>
      <c r="J24" s="370">
        <f t="shared" si="1"/>
        <v>0</v>
      </c>
      <c r="K24" s="379"/>
      <c r="L24" s="372"/>
      <c r="M24" s="372"/>
      <c r="N24" s="372"/>
      <c r="O24" s="367"/>
    </row>
    <row r="25" spans="1:30" ht="13.5" x14ac:dyDescent="0.25">
      <c r="A25" s="350"/>
      <c r="B25" s="356"/>
      <c r="C25" s="356"/>
      <c r="D25" s="366" t="s">
        <v>31</v>
      </c>
      <c r="E25" s="366" t="s">
        <v>16</v>
      </c>
      <c r="F25" s="380" t="s">
        <v>244</v>
      </c>
      <c r="G25" s="374">
        <v>3</v>
      </c>
      <c r="H25" s="367" t="s">
        <v>19</v>
      </c>
      <c r="I25" s="370">
        <f t="shared" si="0"/>
        <v>0</v>
      </c>
      <c r="J25" s="370">
        <f t="shared" si="1"/>
        <v>0</v>
      </c>
      <c r="K25" s="375"/>
      <c r="L25" s="376" t="s">
        <v>21</v>
      </c>
      <c r="M25" s="372"/>
      <c r="N25" s="372"/>
      <c r="O25" s="367"/>
    </row>
    <row r="26" spans="1:30" s="382" customFormat="1" ht="13.5" x14ac:dyDescent="0.25">
      <c r="A26" s="350"/>
      <c r="B26" s="356"/>
      <c r="C26" s="356"/>
      <c r="D26" s="366" t="s">
        <v>33</v>
      </c>
      <c r="E26" s="366" t="s">
        <v>16</v>
      </c>
      <c r="F26" s="366" t="s">
        <v>34</v>
      </c>
      <c r="G26" s="374"/>
      <c r="H26" s="367"/>
      <c r="I26" s="370"/>
      <c r="J26" s="370"/>
      <c r="K26" s="379"/>
      <c r="L26" s="372"/>
      <c r="M26" s="372"/>
      <c r="N26" s="372"/>
      <c r="O26" s="367"/>
      <c r="P26" s="4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</row>
    <row r="27" spans="1:30" ht="13.5" x14ac:dyDescent="0.25">
      <c r="A27" s="353"/>
      <c r="B27" s="356"/>
      <c r="C27" s="356"/>
      <c r="D27" s="366" t="s">
        <v>33</v>
      </c>
      <c r="E27" s="366" t="s">
        <v>16</v>
      </c>
      <c r="F27" s="366" t="s">
        <v>35</v>
      </c>
      <c r="G27" s="374"/>
      <c r="H27" s="367"/>
      <c r="I27" s="370"/>
      <c r="J27" s="370"/>
      <c r="K27" s="379"/>
      <c r="L27" s="372"/>
      <c r="M27" s="372"/>
      <c r="N27" s="372"/>
      <c r="O27" s="367"/>
    </row>
    <row r="28" spans="1:30" ht="13.5" x14ac:dyDescent="0.25">
      <c r="A28" s="350"/>
      <c r="B28" s="356"/>
      <c r="C28" s="356"/>
      <c r="D28" s="366" t="s">
        <v>33</v>
      </c>
      <c r="E28" s="366" t="s">
        <v>16</v>
      </c>
      <c r="F28" s="383" t="s">
        <v>36</v>
      </c>
      <c r="G28" s="374">
        <v>1</v>
      </c>
      <c r="H28" s="367" t="s">
        <v>19</v>
      </c>
      <c r="I28" s="370">
        <f t="shared" ref="I28:I36" si="2">+K28*0.166666666666667</f>
        <v>0</v>
      </c>
      <c r="J28" s="370">
        <f t="shared" ref="J28:J36" si="3">+K28*0.833333333333333</f>
        <v>0</v>
      </c>
      <c r="K28" s="375"/>
      <c r="L28" s="376" t="s">
        <v>21</v>
      </c>
      <c r="M28" s="376" t="s">
        <v>21</v>
      </c>
      <c r="N28" s="376" t="s">
        <v>21</v>
      </c>
      <c r="O28" s="378" t="s">
        <v>21</v>
      </c>
    </row>
    <row r="29" spans="1:30" ht="13.5" x14ac:dyDescent="0.25">
      <c r="A29" s="350"/>
      <c r="B29" s="356"/>
      <c r="C29" s="356"/>
      <c r="D29" s="366" t="s">
        <v>33</v>
      </c>
      <c r="E29" s="366" t="s">
        <v>16</v>
      </c>
      <c r="F29" s="383" t="s">
        <v>38</v>
      </c>
      <c r="G29" s="374">
        <v>1</v>
      </c>
      <c r="H29" s="367" t="s">
        <v>19</v>
      </c>
      <c r="I29" s="370">
        <f t="shared" si="2"/>
        <v>0</v>
      </c>
      <c r="J29" s="370">
        <f t="shared" si="3"/>
        <v>0</v>
      </c>
      <c r="K29" s="375"/>
      <c r="L29" s="376" t="s">
        <v>21</v>
      </c>
      <c r="M29" s="376" t="s">
        <v>21</v>
      </c>
      <c r="N29" s="376" t="s">
        <v>21</v>
      </c>
      <c r="O29" s="378" t="s">
        <v>21</v>
      </c>
    </row>
    <row r="30" spans="1:30" s="382" customFormat="1" ht="13.5" x14ac:dyDescent="0.25">
      <c r="A30" s="353"/>
      <c r="B30" s="356"/>
      <c r="C30" s="356"/>
      <c r="D30" s="366" t="s">
        <v>33</v>
      </c>
      <c r="E30" s="366" t="s">
        <v>16</v>
      </c>
      <c r="F30" s="383" t="s">
        <v>39</v>
      </c>
      <c r="G30" s="374">
        <v>1</v>
      </c>
      <c r="H30" s="367" t="s">
        <v>19</v>
      </c>
      <c r="I30" s="370">
        <f t="shared" si="2"/>
        <v>0</v>
      </c>
      <c r="J30" s="370">
        <f t="shared" si="3"/>
        <v>0</v>
      </c>
      <c r="K30" s="375"/>
      <c r="L30" s="376" t="s">
        <v>21</v>
      </c>
      <c r="M30" s="376" t="s">
        <v>21</v>
      </c>
      <c r="N30" s="376" t="s">
        <v>21</v>
      </c>
      <c r="O30" s="378" t="s">
        <v>21</v>
      </c>
      <c r="P30" s="4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</row>
    <row r="31" spans="1:30" s="382" customFormat="1" ht="13.5" x14ac:dyDescent="0.25">
      <c r="A31" s="353"/>
      <c r="B31" s="356"/>
      <c r="C31" s="356"/>
      <c r="D31" s="366" t="s">
        <v>33</v>
      </c>
      <c r="E31" s="366" t="s">
        <v>16</v>
      </c>
      <c r="F31" s="383" t="s">
        <v>40</v>
      </c>
      <c r="G31" s="374">
        <v>1</v>
      </c>
      <c r="H31" s="367" t="s">
        <v>19</v>
      </c>
      <c r="I31" s="370">
        <f t="shared" si="2"/>
        <v>0</v>
      </c>
      <c r="J31" s="370">
        <f t="shared" si="3"/>
        <v>0</v>
      </c>
      <c r="K31" s="375"/>
      <c r="L31" s="376" t="s">
        <v>21</v>
      </c>
      <c r="M31" s="376" t="s">
        <v>21</v>
      </c>
      <c r="N31" s="376" t="s">
        <v>21</v>
      </c>
      <c r="O31" s="378" t="s">
        <v>21</v>
      </c>
      <c r="P31" s="4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</row>
    <row r="32" spans="1:30" s="382" customFormat="1" ht="13.5" x14ac:dyDescent="0.25">
      <c r="A32" s="350"/>
      <c r="B32" s="356"/>
      <c r="C32" s="356"/>
      <c r="D32" s="366" t="s">
        <v>33</v>
      </c>
      <c r="E32" s="366" t="s">
        <v>16</v>
      </c>
      <c r="F32" s="366" t="s">
        <v>245</v>
      </c>
      <c r="G32" s="374"/>
      <c r="H32" s="367"/>
      <c r="I32" s="370">
        <f t="shared" si="2"/>
        <v>0</v>
      </c>
      <c r="J32" s="370">
        <f t="shared" si="3"/>
        <v>0</v>
      </c>
      <c r="K32" s="379"/>
      <c r="L32" s="372"/>
      <c r="M32" s="372"/>
      <c r="N32" s="372"/>
      <c r="O32" s="367"/>
      <c r="P32" s="4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</row>
    <row r="33" spans="1:52" s="382" customFormat="1" ht="13.5" x14ac:dyDescent="0.25">
      <c r="A33" s="353"/>
      <c r="B33" s="356"/>
      <c r="C33" s="356"/>
      <c r="D33" s="366" t="s">
        <v>33</v>
      </c>
      <c r="E33" s="366" t="s">
        <v>16</v>
      </c>
      <c r="F33" s="383" t="s">
        <v>246</v>
      </c>
      <c r="G33" s="374">
        <v>7</v>
      </c>
      <c r="H33" s="367" t="s">
        <v>19</v>
      </c>
      <c r="I33" s="370">
        <f t="shared" si="2"/>
        <v>0</v>
      </c>
      <c r="J33" s="370">
        <f t="shared" si="3"/>
        <v>0</v>
      </c>
      <c r="K33" s="375"/>
      <c r="L33" s="376" t="s">
        <v>21</v>
      </c>
      <c r="M33" s="376" t="s">
        <v>21</v>
      </c>
      <c r="N33" s="376" t="s">
        <v>21</v>
      </c>
      <c r="O33" s="378" t="s">
        <v>21</v>
      </c>
      <c r="P33" s="4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</row>
    <row r="34" spans="1:52" ht="13.5" x14ac:dyDescent="0.25">
      <c r="A34" s="350"/>
      <c r="B34" s="356"/>
      <c r="C34" s="356"/>
      <c r="D34" s="366" t="s">
        <v>33</v>
      </c>
      <c r="E34" s="366" t="s">
        <v>16</v>
      </c>
      <c r="F34" s="383" t="s">
        <v>247</v>
      </c>
      <c r="G34" s="374">
        <v>8</v>
      </c>
      <c r="H34" s="367" t="s">
        <v>19</v>
      </c>
      <c r="I34" s="370">
        <f t="shared" si="2"/>
        <v>0</v>
      </c>
      <c r="J34" s="370">
        <f t="shared" si="3"/>
        <v>0</v>
      </c>
      <c r="K34" s="375"/>
      <c r="L34" s="376" t="s">
        <v>21</v>
      </c>
      <c r="M34" s="376" t="s">
        <v>21</v>
      </c>
      <c r="N34" s="376" t="s">
        <v>21</v>
      </c>
      <c r="O34" s="378" t="s">
        <v>21</v>
      </c>
    </row>
    <row r="35" spans="1:52" ht="13.5" x14ac:dyDescent="0.25">
      <c r="A35" s="350"/>
      <c r="B35" s="356"/>
      <c r="C35" s="356"/>
      <c r="D35" s="366" t="s">
        <v>41</v>
      </c>
      <c r="E35" s="366" t="s">
        <v>16</v>
      </c>
      <c r="F35" s="366" t="s">
        <v>42</v>
      </c>
      <c r="G35" s="374">
        <v>1</v>
      </c>
      <c r="H35" s="367" t="s">
        <v>248</v>
      </c>
      <c r="I35" s="370">
        <f t="shared" si="2"/>
        <v>0</v>
      </c>
      <c r="J35" s="370">
        <f t="shared" si="3"/>
        <v>0</v>
      </c>
      <c r="K35" s="379"/>
      <c r="L35" s="372"/>
      <c r="M35" s="372"/>
      <c r="N35" s="372"/>
      <c r="O35" s="367"/>
    </row>
    <row r="36" spans="1:52" s="5" customFormat="1" ht="13.5" customHeight="1" thickBot="1" x14ac:dyDescent="0.3">
      <c r="A36" s="349"/>
      <c r="B36" s="349"/>
      <c r="C36" s="350"/>
      <c r="D36" s="384" t="s">
        <v>46</v>
      </c>
      <c r="E36" s="366" t="s">
        <v>16</v>
      </c>
      <c r="F36" s="366" t="s">
        <v>249</v>
      </c>
      <c r="G36" s="385">
        <v>1</v>
      </c>
      <c r="H36" s="386" t="s">
        <v>19</v>
      </c>
      <c r="I36" s="370">
        <f t="shared" si="2"/>
        <v>0</v>
      </c>
      <c r="J36" s="370">
        <f t="shared" si="3"/>
        <v>0</v>
      </c>
      <c r="K36" s="375"/>
      <c r="L36" s="376" t="s">
        <v>21</v>
      </c>
      <c r="M36" s="376" t="s">
        <v>21</v>
      </c>
      <c r="N36" s="376" t="s">
        <v>21</v>
      </c>
      <c r="O36" s="367"/>
      <c r="P36" s="387"/>
      <c r="Q36" s="4"/>
      <c r="R36" s="4"/>
      <c r="S36" s="4"/>
      <c r="T36" s="4"/>
    </row>
    <row r="37" spans="1:52" s="5" customFormat="1" ht="17.25" thickTop="1" thickBot="1" x14ac:dyDescent="0.3">
      <c r="A37" s="349"/>
      <c r="B37" s="349"/>
      <c r="C37" s="350"/>
      <c r="D37" s="388"/>
      <c r="E37" s="389"/>
      <c r="F37" s="390"/>
      <c r="G37" s="388"/>
      <c r="H37" s="390"/>
      <c r="I37" s="391">
        <f>SUM(I14:I36)</f>
        <v>0</v>
      </c>
      <c r="J37" s="391">
        <f>SUM(J14:J36)</f>
        <v>0</v>
      </c>
      <c r="K37" s="391">
        <f>SUM(K14:K36)</f>
        <v>0</v>
      </c>
      <c r="L37" s="389"/>
      <c r="M37" s="389"/>
      <c r="N37" s="389"/>
      <c r="O37" s="390"/>
      <c r="P37" s="387"/>
      <c r="Q37" s="4"/>
      <c r="R37" s="4"/>
      <c r="S37" s="4"/>
      <c r="T37" s="4"/>
    </row>
    <row r="38" spans="1:52" s="5" customFormat="1" ht="16.5" thickTop="1" x14ac:dyDescent="0.25">
      <c r="A38" s="349"/>
      <c r="B38" s="349"/>
      <c r="C38" s="35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2"/>
      <c r="Q38" s="4"/>
      <c r="R38" s="4"/>
      <c r="S38" s="4"/>
      <c r="T38" s="4"/>
    </row>
    <row r="39" spans="1:52" s="5" customFormat="1" x14ac:dyDescent="0.25">
      <c r="A39" s="349"/>
      <c r="B39" s="349"/>
      <c r="C39" s="353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49"/>
      <c r="B40" s="527"/>
      <c r="C40" s="527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49"/>
      <c r="B41" s="354"/>
      <c r="C41" s="355"/>
      <c r="D41" s="528" t="s">
        <v>0</v>
      </c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4"/>
      <c r="Q41" s="4"/>
      <c r="R41" s="4"/>
      <c r="S41" s="4"/>
      <c r="T41" s="4"/>
    </row>
    <row r="42" spans="1:52" s="34" customFormat="1" ht="15.75" x14ac:dyDescent="0.2">
      <c r="A42" s="353"/>
      <c r="B42" s="356"/>
      <c r="C42" s="356"/>
      <c r="D42" s="528" t="s">
        <v>1</v>
      </c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</row>
    <row r="43" spans="1:52" s="167" customFormat="1" ht="15.75" customHeight="1" x14ac:dyDescent="0.25">
      <c r="A43" s="352"/>
      <c r="B43" s="352"/>
      <c r="D43" s="528" t="s">
        <v>237</v>
      </c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53"/>
      <c r="AI43" s="53"/>
      <c r="AJ43" s="53"/>
      <c r="AK43" s="53"/>
      <c r="AL43" s="53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</row>
    <row r="44" spans="1:52" s="167" customFormat="1" ht="15.75" customHeight="1" x14ac:dyDescent="0.25">
      <c r="A44" s="352"/>
      <c r="B44" s="352"/>
      <c r="D44" s="528" t="s">
        <v>238</v>
      </c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53"/>
      <c r="AI44" s="53"/>
      <c r="AJ44" s="53"/>
      <c r="AK44" s="53"/>
      <c r="AL44" s="53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</row>
    <row r="45" spans="1:52" ht="15.75" x14ac:dyDescent="0.2">
      <c r="A45" s="350"/>
      <c r="B45" s="356"/>
      <c r="C45" s="356"/>
      <c r="D45" s="528" t="s">
        <v>93</v>
      </c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</row>
    <row r="46" spans="1:52" ht="15.75" x14ac:dyDescent="0.2">
      <c r="A46" s="350"/>
      <c r="B46" s="356"/>
      <c r="C46" s="356"/>
      <c r="D46" s="528" t="str">
        <f>+D8</f>
        <v>Propinsi ……………………………………………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Q46" s="377"/>
      <c r="R46" s="377"/>
      <c r="S46" s="377"/>
      <c r="T46" s="377"/>
      <c r="U46" s="377"/>
      <c r="V46" s="377"/>
      <c r="W46" s="377"/>
    </row>
    <row r="47" spans="1:52" ht="11.25" x14ac:dyDescent="0.2">
      <c r="A47" s="350"/>
      <c r="B47" s="356"/>
      <c r="C47" s="356"/>
      <c r="D47" s="529" t="s">
        <v>4</v>
      </c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Q47" s="377"/>
      <c r="R47" s="377"/>
      <c r="S47" s="377"/>
      <c r="T47" s="377"/>
      <c r="U47" s="377"/>
      <c r="V47" s="377"/>
      <c r="W47" s="377"/>
    </row>
    <row r="48" spans="1:52" ht="2.25" customHeight="1" thickBot="1" x14ac:dyDescent="0.25">
      <c r="A48" s="350"/>
      <c r="B48" s="356"/>
      <c r="C48" s="35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0"/>
      <c r="B49" s="356"/>
      <c r="C49" s="356"/>
      <c r="D49" s="530" t="s">
        <v>6</v>
      </c>
      <c r="E49" s="532" t="s">
        <v>7</v>
      </c>
      <c r="F49" s="534"/>
      <c r="G49" s="536" t="s">
        <v>9</v>
      </c>
      <c r="H49" s="537"/>
      <c r="I49" s="540" t="s">
        <v>14</v>
      </c>
      <c r="J49" s="541"/>
      <c r="K49" s="542"/>
      <c r="L49" s="543"/>
      <c r="M49" s="543"/>
      <c r="N49" s="543"/>
      <c r="O49" s="544"/>
    </row>
    <row r="50" spans="1:25" ht="13.5" x14ac:dyDescent="0.25">
      <c r="A50" s="353"/>
      <c r="B50" s="356"/>
      <c r="C50" s="356"/>
      <c r="D50" s="531"/>
      <c r="E50" s="533"/>
      <c r="F50" s="535"/>
      <c r="G50" s="538"/>
      <c r="H50" s="539"/>
      <c r="I50" s="393" t="s">
        <v>240</v>
      </c>
      <c r="J50" s="358" t="s">
        <v>241</v>
      </c>
      <c r="K50" s="359" t="s">
        <v>14</v>
      </c>
      <c r="L50" s="360">
        <v>2018</v>
      </c>
      <c r="M50" s="360">
        <v>2019</v>
      </c>
      <c r="N50" s="360">
        <v>2020</v>
      </c>
      <c r="O50" s="361">
        <v>2021</v>
      </c>
    </row>
    <row r="51" spans="1:25" ht="14.25" thickBot="1" x14ac:dyDescent="0.3">
      <c r="A51" s="353"/>
      <c r="B51" s="356"/>
      <c r="C51" s="356"/>
      <c r="D51" s="362">
        <v>1</v>
      </c>
      <c r="E51" s="12">
        <v>2</v>
      </c>
      <c r="F51" s="13">
        <v>3</v>
      </c>
      <c r="G51" s="523">
        <v>4</v>
      </c>
      <c r="H51" s="524"/>
      <c r="I51" s="394">
        <v>5</v>
      </c>
      <c r="J51" s="364">
        <v>6</v>
      </c>
      <c r="K51" s="365">
        <v>7</v>
      </c>
      <c r="L51" s="525">
        <v>8</v>
      </c>
      <c r="M51" s="525"/>
      <c r="N51" s="525"/>
      <c r="O51" s="526"/>
    </row>
    <row r="52" spans="1:25" ht="14.25" thickTop="1" x14ac:dyDescent="0.25">
      <c r="A52" s="353"/>
      <c r="B52" s="356"/>
      <c r="C52" s="356"/>
      <c r="D52" s="366" t="s">
        <v>15</v>
      </c>
      <c r="E52" s="366" t="s">
        <v>49</v>
      </c>
      <c r="F52" s="395" t="s">
        <v>17</v>
      </c>
      <c r="G52" s="374"/>
      <c r="H52" s="367"/>
      <c r="I52" s="396"/>
      <c r="J52" s="370"/>
      <c r="K52" s="371"/>
      <c r="L52" s="372"/>
      <c r="M52" s="372"/>
      <c r="N52" s="372"/>
      <c r="O52" s="367"/>
    </row>
    <row r="53" spans="1:25" ht="13.5" x14ac:dyDescent="0.25">
      <c r="A53" s="353"/>
      <c r="B53" s="356"/>
      <c r="C53" s="356"/>
      <c r="D53" s="366" t="s">
        <v>15</v>
      </c>
      <c r="E53" s="366" t="s">
        <v>49</v>
      </c>
      <c r="F53" s="383" t="s">
        <v>50</v>
      </c>
      <c r="G53" s="374">
        <v>1</v>
      </c>
      <c r="H53" s="367" t="s">
        <v>19</v>
      </c>
      <c r="I53" s="396">
        <f>+K53*0.166666666666667</f>
        <v>0</v>
      </c>
      <c r="J53" s="370">
        <f>+K53*0.833333333333333</f>
        <v>0</v>
      </c>
      <c r="K53" s="375"/>
      <c r="L53" s="376" t="s">
        <v>21</v>
      </c>
      <c r="M53" s="376" t="s">
        <v>21</v>
      </c>
      <c r="N53" s="372"/>
      <c r="O53" s="367"/>
    </row>
    <row r="54" spans="1:25" ht="13.5" x14ac:dyDescent="0.25">
      <c r="A54" s="353"/>
      <c r="B54" s="356"/>
      <c r="C54" s="356"/>
      <c r="D54" s="366" t="s">
        <v>15</v>
      </c>
      <c r="E54" s="366" t="s">
        <v>49</v>
      </c>
      <c r="F54" s="383" t="s">
        <v>51</v>
      </c>
      <c r="G54" s="374">
        <v>4</v>
      </c>
      <c r="H54" s="367" t="s">
        <v>19</v>
      </c>
      <c r="I54" s="396">
        <f>+K54*0.166666666666667</f>
        <v>0</v>
      </c>
      <c r="J54" s="370">
        <f>+K54*0.833333333333333</f>
        <v>0</v>
      </c>
      <c r="K54" s="375"/>
      <c r="L54" s="376" t="s">
        <v>21</v>
      </c>
      <c r="M54" s="376" t="s">
        <v>21</v>
      </c>
      <c r="N54" s="376" t="s">
        <v>21</v>
      </c>
      <c r="O54" s="378" t="s">
        <v>21</v>
      </c>
    </row>
    <row r="55" spans="1:25" ht="13.5" x14ac:dyDescent="0.25">
      <c r="A55" s="350"/>
      <c r="B55" s="356"/>
      <c r="C55" s="356"/>
      <c r="D55" s="366" t="s">
        <v>24</v>
      </c>
      <c r="E55" s="366" t="s">
        <v>49</v>
      </c>
      <c r="F55" s="366" t="s">
        <v>52</v>
      </c>
      <c r="G55" s="374"/>
      <c r="H55" s="367"/>
      <c r="I55" s="396"/>
      <c r="J55" s="370"/>
      <c r="K55" s="379"/>
      <c r="L55" s="372"/>
      <c r="M55" s="372"/>
      <c r="N55" s="372"/>
      <c r="O55" s="367"/>
    </row>
    <row r="56" spans="1:25" ht="13.5" x14ac:dyDescent="0.25">
      <c r="A56" s="350"/>
      <c r="B56" s="356"/>
      <c r="C56" s="356"/>
      <c r="D56" s="366" t="s">
        <v>24</v>
      </c>
      <c r="E56" s="366" t="s">
        <v>49</v>
      </c>
      <c r="F56" s="397" t="s">
        <v>53</v>
      </c>
      <c r="G56" s="374">
        <v>1</v>
      </c>
      <c r="H56" s="367" t="s">
        <v>19</v>
      </c>
      <c r="I56" s="396">
        <f t="shared" ref="I56:I65" si="4">+K56*0.166666666666667</f>
        <v>0</v>
      </c>
      <c r="J56" s="370">
        <f t="shared" ref="J56:J68" si="5">+K56*0.833333333333333</f>
        <v>0</v>
      </c>
      <c r="K56" s="375"/>
      <c r="L56" s="376" t="s">
        <v>21</v>
      </c>
      <c r="M56" s="376" t="s">
        <v>21</v>
      </c>
      <c r="N56" s="372"/>
      <c r="O56" s="367"/>
    </row>
    <row r="57" spans="1:25" ht="13.5" x14ac:dyDescent="0.25">
      <c r="A57" s="353"/>
      <c r="B57" s="356"/>
      <c r="C57" s="356"/>
      <c r="D57" s="366" t="s">
        <v>24</v>
      </c>
      <c r="E57" s="366" t="s">
        <v>49</v>
      </c>
      <c r="F57" s="397" t="s">
        <v>54</v>
      </c>
      <c r="G57" s="374">
        <v>1</v>
      </c>
      <c r="H57" s="367" t="s">
        <v>19</v>
      </c>
      <c r="I57" s="396">
        <f t="shared" si="4"/>
        <v>0</v>
      </c>
      <c r="J57" s="370">
        <f t="shared" si="5"/>
        <v>0</v>
      </c>
      <c r="K57" s="375"/>
      <c r="L57" s="376" t="s">
        <v>21</v>
      </c>
      <c r="M57" s="376" t="s">
        <v>21</v>
      </c>
      <c r="N57" s="372"/>
      <c r="O57" s="367"/>
    </row>
    <row r="58" spans="1:25" ht="13.5" x14ac:dyDescent="0.25">
      <c r="A58" s="350"/>
      <c r="B58" s="356"/>
      <c r="C58" s="356"/>
      <c r="D58" s="366" t="s">
        <v>24</v>
      </c>
      <c r="E58" s="366" t="s">
        <v>49</v>
      </c>
      <c r="F58" s="397" t="s">
        <v>55</v>
      </c>
      <c r="G58" s="374">
        <v>2</v>
      </c>
      <c r="H58" s="367" t="s">
        <v>19</v>
      </c>
      <c r="I58" s="396">
        <f t="shared" si="4"/>
        <v>0</v>
      </c>
      <c r="J58" s="370">
        <f t="shared" si="5"/>
        <v>0</v>
      </c>
      <c r="K58" s="375"/>
      <c r="L58" s="376" t="s">
        <v>21</v>
      </c>
      <c r="M58" s="372"/>
      <c r="N58" s="372"/>
      <c r="O58" s="378" t="s">
        <v>21</v>
      </c>
    </row>
    <row r="59" spans="1:25" ht="13.5" x14ac:dyDescent="0.25">
      <c r="A59" s="353"/>
      <c r="B59" s="356"/>
      <c r="C59" s="356"/>
      <c r="D59" s="366" t="s">
        <v>24</v>
      </c>
      <c r="E59" s="366" t="s">
        <v>49</v>
      </c>
      <c r="F59" s="397" t="s">
        <v>56</v>
      </c>
      <c r="G59" s="374">
        <v>1</v>
      </c>
      <c r="H59" s="367" t="s">
        <v>19</v>
      </c>
      <c r="I59" s="396">
        <f t="shared" si="4"/>
        <v>0</v>
      </c>
      <c r="J59" s="370">
        <f t="shared" si="5"/>
        <v>0</v>
      </c>
      <c r="K59" s="375"/>
      <c r="L59" s="376" t="s">
        <v>21</v>
      </c>
      <c r="M59" s="376" t="s">
        <v>21</v>
      </c>
      <c r="N59" s="372"/>
      <c r="O59" s="367"/>
      <c r="Q59" s="377"/>
      <c r="R59" s="377"/>
      <c r="S59" s="377"/>
      <c r="T59" s="377"/>
      <c r="U59" s="377"/>
      <c r="V59" s="377"/>
      <c r="W59" s="377"/>
      <c r="X59" s="377"/>
      <c r="Y59" s="377"/>
    </row>
    <row r="60" spans="1:25" ht="13.5" x14ac:dyDescent="0.25">
      <c r="A60" s="353"/>
      <c r="B60" s="356"/>
      <c r="C60" s="356"/>
      <c r="D60" s="366" t="s">
        <v>33</v>
      </c>
      <c r="E60" s="366" t="s">
        <v>49</v>
      </c>
      <c r="F60" s="366" t="s">
        <v>57</v>
      </c>
      <c r="G60" s="374"/>
      <c r="H60" s="367"/>
      <c r="I60" s="396">
        <f t="shared" si="4"/>
        <v>0</v>
      </c>
      <c r="J60" s="370">
        <f t="shared" si="5"/>
        <v>0</v>
      </c>
      <c r="K60" s="379"/>
      <c r="L60" s="372"/>
      <c r="M60" s="372"/>
      <c r="N60" s="372"/>
      <c r="O60" s="367"/>
      <c r="Q60" s="377"/>
      <c r="R60" s="377"/>
      <c r="S60" s="377"/>
      <c r="T60" s="377"/>
      <c r="U60" s="377"/>
      <c r="V60" s="377"/>
      <c r="W60" s="377"/>
      <c r="X60" s="377"/>
      <c r="Y60" s="377"/>
    </row>
    <row r="61" spans="1:25" ht="13.5" x14ac:dyDescent="0.25">
      <c r="A61" s="350"/>
      <c r="B61" s="356"/>
      <c r="C61" s="356"/>
      <c r="D61" s="366" t="s">
        <v>33</v>
      </c>
      <c r="E61" s="366" t="s">
        <v>49</v>
      </c>
      <c r="F61" s="383" t="s">
        <v>58</v>
      </c>
      <c r="G61" s="374">
        <v>1</v>
      </c>
      <c r="H61" s="367" t="s">
        <v>19</v>
      </c>
      <c r="I61" s="396">
        <f t="shared" si="4"/>
        <v>0</v>
      </c>
      <c r="J61" s="370">
        <f t="shared" si="5"/>
        <v>0</v>
      </c>
      <c r="K61" s="375"/>
      <c r="L61" s="376" t="s">
        <v>21</v>
      </c>
      <c r="M61" s="372"/>
      <c r="N61" s="372"/>
      <c r="O61" s="367"/>
      <c r="Q61" s="377"/>
      <c r="R61" s="377"/>
      <c r="S61" s="377"/>
      <c r="T61" s="377"/>
      <c r="U61" s="377"/>
      <c r="V61" s="377"/>
      <c r="W61" s="377"/>
      <c r="X61" s="377"/>
      <c r="Y61" s="377"/>
    </row>
    <row r="62" spans="1:25" ht="13.5" x14ac:dyDescent="0.25">
      <c r="A62" s="350"/>
      <c r="B62" s="356"/>
      <c r="C62" s="356"/>
      <c r="D62" s="366" t="s">
        <v>59</v>
      </c>
      <c r="E62" s="366" t="s">
        <v>49</v>
      </c>
      <c r="F62" s="366" t="s">
        <v>60</v>
      </c>
      <c r="G62" s="374">
        <v>1</v>
      </c>
      <c r="H62" s="367" t="s">
        <v>248</v>
      </c>
      <c r="I62" s="396">
        <f t="shared" si="4"/>
        <v>0</v>
      </c>
      <c r="J62" s="370">
        <f t="shared" si="5"/>
        <v>0</v>
      </c>
      <c r="K62" s="379"/>
      <c r="L62" s="372"/>
      <c r="M62" s="372"/>
      <c r="N62" s="372"/>
      <c r="O62" s="36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13.5" x14ac:dyDescent="0.25">
      <c r="A63" s="353"/>
      <c r="B63" s="356"/>
      <c r="C63" s="356"/>
      <c r="D63" s="366" t="s">
        <v>72</v>
      </c>
      <c r="E63" s="366" t="s">
        <v>49</v>
      </c>
      <c r="F63" s="367" t="s">
        <v>73</v>
      </c>
      <c r="G63" s="374">
        <v>2</v>
      </c>
      <c r="H63" s="367" t="s">
        <v>19</v>
      </c>
      <c r="I63" s="396">
        <f t="shared" si="4"/>
        <v>0</v>
      </c>
      <c r="J63" s="370">
        <f t="shared" si="5"/>
        <v>0</v>
      </c>
      <c r="K63" s="375"/>
      <c r="L63" s="376" t="s">
        <v>21</v>
      </c>
      <c r="M63" s="372"/>
      <c r="N63" s="372"/>
      <c r="O63" s="378" t="s">
        <v>21</v>
      </c>
      <c r="Q63" s="377"/>
      <c r="R63" s="377"/>
      <c r="S63" s="377"/>
      <c r="T63" s="377"/>
      <c r="U63" s="377"/>
      <c r="V63" s="377"/>
      <c r="W63" s="377"/>
      <c r="X63" s="377"/>
    </row>
    <row r="64" spans="1:25" ht="13.5" x14ac:dyDescent="0.25">
      <c r="A64" s="353"/>
      <c r="B64" s="356"/>
      <c r="C64" s="356"/>
      <c r="D64" s="366" t="s">
        <v>74</v>
      </c>
      <c r="E64" s="366" t="s">
        <v>49</v>
      </c>
      <c r="F64" s="398" t="s">
        <v>75</v>
      </c>
      <c r="G64" s="374">
        <v>1</v>
      </c>
      <c r="H64" s="367" t="s">
        <v>19</v>
      </c>
      <c r="I64" s="396">
        <f t="shared" si="4"/>
        <v>0</v>
      </c>
      <c r="J64" s="370">
        <f t="shared" si="5"/>
        <v>0</v>
      </c>
      <c r="K64" s="375"/>
      <c r="L64" s="376" t="s">
        <v>21</v>
      </c>
      <c r="M64" s="376" t="s">
        <v>21</v>
      </c>
      <c r="N64" s="372"/>
      <c r="O64" s="367"/>
      <c r="Q64" s="377"/>
      <c r="R64" s="377"/>
      <c r="S64" s="377"/>
      <c r="T64" s="377"/>
      <c r="U64" s="377"/>
      <c r="V64" s="377"/>
      <c r="W64" s="377"/>
      <c r="X64" s="377"/>
    </row>
    <row r="65" spans="1:25" ht="13.5" x14ac:dyDescent="0.25">
      <c r="A65" s="350"/>
      <c r="B65" s="356"/>
      <c r="C65" s="356"/>
      <c r="D65" s="366" t="s">
        <v>76</v>
      </c>
      <c r="E65" s="366" t="s">
        <v>49</v>
      </c>
      <c r="F65" s="398" t="s">
        <v>77</v>
      </c>
      <c r="G65" s="374">
        <v>1</v>
      </c>
      <c r="H65" s="367" t="s">
        <v>19</v>
      </c>
      <c r="I65" s="396">
        <f t="shared" si="4"/>
        <v>0</v>
      </c>
      <c r="J65" s="370">
        <f t="shared" si="5"/>
        <v>0</v>
      </c>
      <c r="K65" s="375"/>
      <c r="L65" s="376" t="s">
        <v>21</v>
      </c>
      <c r="M65" s="372"/>
      <c r="N65" s="372"/>
      <c r="O65" s="367"/>
      <c r="Q65" s="377"/>
      <c r="R65" s="377"/>
      <c r="S65" s="377"/>
      <c r="T65" s="377"/>
      <c r="U65" s="377"/>
      <c r="V65" s="377"/>
      <c r="W65" s="377"/>
      <c r="X65" s="377"/>
    </row>
    <row r="66" spans="1:25" ht="13.5" x14ac:dyDescent="0.25">
      <c r="A66" s="350"/>
      <c r="B66" s="356"/>
      <c r="C66" s="356"/>
      <c r="D66" s="366"/>
      <c r="E66" s="366"/>
      <c r="F66" s="398" t="s">
        <v>250</v>
      </c>
      <c r="G66" s="374"/>
      <c r="H66" s="367"/>
      <c r="I66" s="396"/>
      <c r="J66" s="370"/>
      <c r="K66" s="375"/>
      <c r="L66" s="376"/>
      <c r="M66" s="372"/>
      <c r="N66" s="372"/>
      <c r="O66" s="367"/>
      <c r="Q66" s="377"/>
      <c r="R66" s="377"/>
      <c r="S66" s="377"/>
      <c r="T66" s="377"/>
      <c r="U66" s="377"/>
      <c r="V66" s="377"/>
      <c r="W66" s="377"/>
      <c r="X66" s="377"/>
    </row>
    <row r="67" spans="1:25" ht="13.5" x14ac:dyDescent="0.25">
      <c r="A67" s="350"/>
      <c r="B67" s="356"/>
      <c r="C67" s="356"/>
      <c r="D67" s="366" t="s">
        <v>78</v>
      </c>
      <c r="E67" s="366" t="s">
        <v>49</v>
      </c>
      <c r="F67" s="380" t="s">
        <v>251</v>
      </c>
      <c r="G67" s="374">
        <v>4</v>
      </c>
      <c r="H67" s="367" t="s">
        <v>252</v>
      </c>
      <c r="I67" s="396">
        <f t="shared" ref="I67:I68" si="6">+K67*0.166666666666667</f>
        <v>0</v>
      </c>
      <c r="J67" s="370">
        <f t="shared" si="5"/>
        <v>0</v>
      </c>
      <c r="K67" s="375"/>
      <c r="L67" s="376"/>
      <c r="M67" s="372"/>
      <c r="N67" s="372"/>
      <c r="O67" s="367"/>
      <c r="Q67" s="377"/>
      <c r="R67" s="377"/>
      <c r="S67" s="377"/>
      <c r="T67" s="377"/>
      <c r="U67" s="377"/>
      <c r="V67" s="377"/>
      <c r="W67" s="377"/>
      <c r="X67" s="377"/>
    </row>
    <row r="68" spans="1:25" ht="13.5" x14ac:dyDescent="0.25">
      <c r="A68" s="353"/>
      <c r="B68" s="356"/>
      <c r="C68" s="356"/>
      <c r="D68" s="366" t="s">
        <v>78</v>
      </c>
      <c r="E68" s="366" t="s">
        <v>49</v>
      </c>
      <c r="F68" s="380" t="s">
        <v>253</v>
      </c>
      <c r="G68" s="374">
        <v>4</v>
      </c>
      <c r="H68" s="367" t="s">
        <v>252</v>
      </c>
      <c r="I68" s="396">
        <f t="shared" si="6"/>
        <v>0</v>
      </c>
      <c r="J68" s="370">
        <f t="shared" si="5"/>
        <v>0</v>
      </c>
      <c r="K68" s="375"/>
      <c r="L68" s="372"/>
      <c r="M68" s="376" t="s">
        <v>21</v>
      </c>
      <c r="N68" s="376" t="s">
        <v>21</v>
      </c>
      <c r="O68" s="378" t="s">
        <v>21</v>
      </c>
      <c r="Q68" s="377"/>
      <c r="R68" s="377"/>
      <c r="S68" s="377"/>
      <c r="T68" s="377"/>
      <c r="U68" s="377"/>
      <c r="V68" s="377"/>
      <c r="W68" s="377"/>
      <c r="X68" s="377"/>
    </row>
    <row r="69" spans="1:25" ht="14.25" thickBot="1" x14ac:dyDescent="0.3">
      <c r="A69" s="350"/>
      <c r="B69" s="356"/>
      <c r="C69" s="356"/>
      <c r="D69" s="384" t="s">
        <v>81</v>
      </c>
      <c r="E69" s="366" t="s">
        <v>49</v>
      </c>
      <c r="F69" s="398" t="s">
        <v>254</v>
      </c>
      <c r="G69" s="374">
        <v>1</v>
      </c>
      <c r="H69" s="367" t="s">
        <v>19</v>
      </c>
      <c r="I69" s="396">
        <f>+K69*0.166666666666667</f>
        <v>0</v>
      </c>
      <c r="J69" s="370">
        <f>+K69*0.833333333333333</f>
        <v>0</v>
      </c>
      <c r="K69" s="375"/>
      <c r="L69" s="376" t="s">
        <v>21</v>
      </c>
      <c r="M69" s="372"/>
      <c r="N69" s="372"/>
      <c r="O69" s="367"/>
      <c r="Q69" s="377"/>
      <c r="R69" s="377"/>
      <c r="S69" s="377"/>
      <c r="T69" s="377"/>
      <c r="U69" s="377"/>
      <c r="V69" s="377"/>
      <c r="W69" s="377"/>
      <c r="X69" s="377"/>
      <c r="Y69" s="377"/>
    </row>
    <row r="70" spans="1:25" ht="15" thickTop="1" thickBot="1" x14ac:dyDescent="0.3">
      <c r="A70" s="350"/>
      <c r="B70" s="356"/>
      <c r="C70" s="356"/>
      <c r="D70" s="388"/>
      <c r="E70" s="389"/>
      <c r="F70" s="389"/>
      <c r="G70" s="388"/>
      <c r="H70" s="390"/>
      <c r="I70" s="391">
        <f>SUM(I53:I69)</f>
        <v>0</v>
      </c>
      <c r="J70" s="391">
        <f>SUM(J53:J69)</f>
        <v>0</v>
      </c>
      <c r="K70" s="390">
        <f>SUM(K52:K69)</f>
        <v>0</v>
      </c>
      <c r="L70" s="389"/>
      <c r="M70" s="389"/>
      <c r="N70" s="389"/>
      <c r="O70" s="390"/>
      <c r="Q70" s="377"/>
      <c r="R70" s="377"/>
      <c r="S70" s="377"/>
      <c r="T70" s="377"/>
      <c r="U70" s="377"/>
      <c r="V70" s="377"/>
      <c r="W70" s="377"/>
      <c r="X70" s="377"/>
    </row>
    <row r="71" spans="1:25" ht="13.5" thickTop="1" x14ac:dyDescent="0.25">
      <c r="A71" s="353"/>
      <c r="B71" s="356"/>
      <c r="C71" s="356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7"/>
      <c r="R71" s="377"/>
      <c r="S71" s="377"/>
      <c r="T71" s="377"/>
      <c r="U71" s="377"/>
      <c r="V71" s="377"/>
      <c r="W71" s="377"/>
      <c r="X71" s="377"/>
    </row>
    <row r="72" spans="1:25" x14ac:dyDescent="0.25">
      <c r="A72" s="350"/>
      <c r="B72" s="356"/>
      <c r="C72" s="356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7"/>
      <c r="R72" s="377"/>
      <c r="S72" s="377"/>
      <c r="T72" s="377"/>
      <c r="U72" s="377"/>
      <c r="V72" s="377"/>
      <c r="W72" s="377"/>
    </row>
    <row r="73" spans="1:25" x14ac:dyDescent="0.25">
      <c r="A73" s="350"/>
      <c r="B73" s="356"/>
      <c r="C73" s="35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7"/>
      <c r="R73" s="377"/>
      <c r="S73" s="377"/>
      <c r="T73" s="377"/>
      <c r="U73" s="377"/>
      <c r="V73" s="377"/>
      <c r="W73" s="377"/>
    </row>
    <row r="74" spans="1:25" x14ac:dyDescent="0.25">
      <c r="A74" s="353"/>
      <c r="B74" s="356"/>
      <c r="C74" s="35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7"/>
      <c r="R74" s="377"/>
      <c r="S74" s="377"/>
      <c r="T74" s="377"/>
      <c r="U74" s="377"/>
      <c r="V74" s="377"/>
      <c r="W74" s="377"/>
    </row>
    <row r="75" spans="1:25" s="34" customFormat="1" x14ac:dyDescent="0.25">
      <c r="A75" s="35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99"/>
      <c r="R75" s="399"/>
      <c r="S75" s="399"/>
      <c r="T75" s="399"/>
      <c r="U75" s="399"/>
      <c r="V75" s="399"/>
      <c r="W75" s="399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7"/>
      <c r="R76" s="377"/>
      <c r="S76" s="377"/>
      <c r="T76" s="377"/>
      <c r="U76" s="377"/>
      <c r="V76" s="377"/>
      <c r="W76" s="377"/>
    </row>
    <row r="77" spans="1:25" s="5" customFormat="1" ht="15.75" x14ac:dyDescent="0.25">
      <c r="A77" s="349"/>
      <c r="B77" s="349"/>
      <c r="C77" s="350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7"/>
      <c r="Q77" s="4"/>
      <c r="R77" s="4"/>
      <c r="S77" s="4"/>
      <c r="T77" s="4"/>
    </row>
    <row r="78" spans="1:25" s="5" customFormat="1" ht="15.75" x14ac:dyDescent="0.25">
      <c r="A78" s="349"/>
      <c r="B78" s="349"/>
      <c r="C78" s="350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7"/>
      <c r="Q78" s="4"/>
      <c r="R78" s="4"/>
      <c r="S78" s="4"/>
      <c r="T78" s="4"/>
    </row>
    <row r="79" spans="1:25" s="5" customFormat="1" ht="15.75" x14ac:dyDescent="0.25">
      <c r="A79" s="349"/>
      <c r="B79" s="349"/>
      <c r="C79" s="350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7"/>
      <c r="Q79" s="4"/>
      <c r="R79" s="4"/>
      <c r="S79" s="4"/>
      <c r="T79" s="4"/>
    </row>
    <row r="80" spans="1:25" s="5" customFormat="1" ht="15.75" x14ac:dyDescent="0.25">
      <c r="A80" s="349"/>
      <c r="B80" s="349"/>
      <c r="C80" s="350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7"/>
      <c r="Q80" s="4"/>
      <c r="R80" s="4"/>
      <c r="S80" s="4"/>
      <c r="T80" s="4"/>
    </row>
    <row r="81" spans="1:30" s="5" customFormat="1" ht="15.75" x14ac:dyDescent="0.25">
      <c r="A81" s="349"/>
      <c r="B81" s="349"/>
      <c r="C81" s="350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2"/>
      <c r="Q81" s="4"/>
      <c r="R81" s="4"/>
      <c r="S81" s="4"/>
      <c r="T81" s="4"/>
    </row>
    <row r="82" spans="1:30" s="5" customFormat="1" x14ac:dyDescent="0.25">
      <c r="A82" s="349"/>
      <c r="B82" s="349"/>
      <c r="C82" s="353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49"/>
      <c r="B83" s="527"/>
      <c r="C83" s="527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49"/>
      <c r="B84" s="354"/>
      <c r="C84" s="355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0"/>
      <c r="C85" s="353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3"/>
      <c r="C86" s="400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0"/>
      <c r="B87" s="34"/>
      <c r="C87" s="400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3"/>
      <c r="B88" s="34"/>
      <c r="C88" s="400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0"/>
      <c r="B89" s="34"/>
      <c r="C89" s="400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3"/>
      <c r="B90" s="34"/>
      <c r="C90" s="400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0"/>
      <c r="B91" s="34"/>
      <c r="C91" s="400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3"/>
      <c r="B92" s="34"/>
      <c r="C92" s="400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0"/>
      <c r="B93" s="34"/>
      <c r="C93" s="400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3"/>
      <c r="B94" s="34"/>
      <c r="C94" s="400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0"/>
      <c r="B95" s="34"/>
      <c r="C95" s="400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3"/>
      <c r="B96" s="34"/>
      <c r="C96" s="400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0"/>
      <c r="B97" s="34"/>
      <c r="C97" s="400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3"/>
      <c r="B98" s="34"/>
      <c r="C98" s="400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0"/>
      <c r="B99" s="34"/>
      <c r="C99" s="400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3"/>
      <c r="B100" s="34"/>
      <c r="C100" s="400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0"/>
      <c r="B101" s="34"/>
      <c r="C101" s="400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3"/>
      <c r="B102" s="34"/>
      <c r="C102" s="400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0"/>
      <c r="C103" s="400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7"/>
      <c r="R103" s="377"/>
      <c r="S103" s="377"/>
      <c r="T103" s="377"/>
      <c r="U103" s="377"/>
      <c r="V103" s="377"/>
      <c r="W103" s="377"/>
    </row>
    <row r="104" spans="1:30" x14ac:dyDescent="0.25">
      <c r="A104" s="353"/>
      <c r="C104" s="401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7"/>
      <c r="R104" s="377"/>
      <c r="S104" s="377"/>
      <c r="T104" s="377"/>
      <c r="U104" s="377"/>
      <c r="V104" s="377"/>
      <c r="W104" s="377"/>
    </row>
    <row r="105" spans="1:30" x14ac:dyDescent="0.25">
      <c r="C105" s="402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7"/>
      <c r="R105" s="377"/>
      <c r="S105" s="377"/>
      <c r="T105" s="377"/>
      <c r="U105" s="377"/>
      <c r="V105" s="377"/>
      <c r="W105" s="377"/>
    </row>
    <row r="106" spans="1:30" x14ac:dyDescent="0.25">
      <c r="C106" s="403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4"/>
      <c r="R106" s="404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4"/>
      <c r="R107" s="404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4"/>
      <c r="R108" s="404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4"/>
      <c r="R109" s="404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4"/>
      <c r="R110" s="404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4"/>
      <c r="R111" s="404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4"/>
      <c r="R112" s="404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4"/>
      <c r="R113" s="404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4"/>
      <c r="R114" s="404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4"/>
      <c r="R115" s="404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4"/>
      <c r="R116" s="404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4"/>
      <c r="R117" s="404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4"/>
      <c r="R118" s="404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4"/>
      <c r="R119" s="404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4"/>
      <c r="R120" s="404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4"/>
      <c r="R121" s="404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4"/>
      <c r="R122" s="404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4"/>
      <c r="R123" s="404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4"/>
      <c r="R124" s="404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D8:O8"/>
    <mergeCell ref="D3:O3"/>
    <mergeCell ref="D4:O4"/>
    <mergeCell ref="D5:O5"/>
    <mergeCell ref="D6:O6"/>
    <mergeCell ref="D7:O7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G51:H51"/>
    <mergeCell ref="L51:O51"/>
    <mergeCell ref="B83:C83"/>
    <mergeCell ref="D44:O44"/>
    <mergeCell ref="D45:O4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2"/>
      <c r="B2" s="352"/>
      <c r="C2" s="557" t="s">
        <v>255</v>
      </c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405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2"/>
      <c r="B3" s="352"/>
      <c r="C3" s="557" t="s">
        <v>1</v>
      </c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405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2"/>
      <c r="B4" s="352"/>
      <c r="C4" s="557" t="s">
        <v>237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</row>
    <row r="5" spans="1:44" s="167" customFormat="1" ht="18" x14ac:dyDescent="0.25">
      <c r="A5" s="352"/>
      <c r="B5" s="352"/>
      <c r="C5" s="557" t="s">
        <v>238</v>
      </c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</row>
    <row r="6" spans="1:44" s="167" customFormat="1" ht="15.75" customHeight="1" x14ac:dyDescent="0.25">
      <c r="A6" s="352"/>
      <c r="B6" s="352"/>
      <c r="C6" s="557" t="s">
        <v>3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405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2"/>
      <c r="B7" s="352"/>
      <c r="C7" s="557" t="str">
        <f>+OWP_Revisi!D8</f>
        <v>Propinsi ……………………………………………</v>
      </c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 t="s">
        <v>256</v>
      </c>
      <c r="AA7" s="392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2"/>
      <c r="B8" s="352"/>
      <c r="C8" s="558" t="s">
        <v>256</v>
      </c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392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2"/>
      <c r="B9" s="352"/>
      <c r="C9" s="559" t="s">
        <v>257</v>
      </c>
      <c r="D9" s="562" t="s">
        <v>258</v>
      </c>
      <c r="E9" s="565"/>
      <c r="F9" s="568" t="s">
        <v>85</v>
      </c>
      <c r="G9" s="569"/>
      <c r="H9" s="569"/>
      <c r="I9" s="569"/>
      <c r="J9" s="570"/>
      <c r="K9" s="568" t="s">
        <v>259</v>
      </c>
      <c r="L9" s="569"/>
      <c r="M9" s="569"/>
      <c r="N9" s="569"/>
      <c r="O9" s="570"/>
      <c r="P9" s="406"/>
      <c r="Q9" s="568">
        <v>2018</v>
      </c>
      <c r="R9" s="569"/>
      <c r="S9" s="569"/>
      <c r="T9" s="569"/>
      <c r="U9" s="570"/>
      <c r="V9" s="571" t="s">
        <v>87</v>
      </c>
      <c r="W9" s="572"/>
      <c r="X9" s="572"/>
      <c r="Y9" s="573"/>
      <c r="Z9" s="575" t="s">
        <v>88</v>
      </c>
      <c r="AA9" s="392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60"/>
      <c r="D10" s="563"/>
      <c r="E10" s="566"/>
      <c r="F10" s="550" t="s">
        <v>9</v>
      </c>
      <c r="G10" s="551"/>
      <c r="H10" s="554" t="s">
        <v>14</v>
      </c>
      <c r="I10" s="555"/>
      <c r="J10" s="556"/>
      <c r="K10" s="550" t="s">
        <v>9</v>
      </c>
      <c r="L10" s="551"/>
      <c r="M10" s="554" t="s">
        <v>14</v>
      </c>
      <c r="N10" s="555"/>
      <c r="O10" s="556"/>
      <c r="P10" s="407">
        <v>2017</v>
      </c>
      <c r="Q10" s="550" t="s">
        <v>9</v>
      </c>
      <c r="R10" s="551"/>
      <c r="S10" s="554" t="s">
        <v>14</v>
      </c>
      <c r="T10" s="555"/>
      <c r="U10" s="556"/>
      <c r="V10" s="552"/>
      <c r="W10" s="574"/>
      <c r="X10" s="574"/>
      <c r="Y10" s="553"/>
      <c r="Z10" s="576"/>
      <c r="AA10" s="408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61"/>
      <c r="D11" s="564"/>
      <c r="E11" s="567"/>
      <c r="F11" s="552"/>
      <c r="G11" s="553"/>
      <c r="H11" s="357" t="s">
        <v>240</v>
      </c>
      <c r="I11" s="358" t="s">
        <v>241</v>
      </c>
      <c r="J11" s="359" t="s">
        <v>14</v>
      </c>
      <c r="K11" s="552"/>
      <c r="L11" s="553"/>
      <c r="M11" s="357" t="s">
        <v>240</v>
      </c>
      <c r="N11" s="358" t="s">
        <v>241</v>
      </c>
      <c r="O11" s="359" t="s">
        <v>14</v>
      </c>
      <c r="P11" s="56" t="s">
        <v>10</v>
      </c>
      <c r="Q11" s="552"/>
      <c r="R11" s="553"/>
      <c r="S11" s="357" t="s">
        <v>240</v>
      </c>
      <c r="T11" s="358" t="s">
        <v>241</v>
      </c>
      <c r="U11" s="359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77"/>
      <c r="AA11" s="409"/>
      <c r="AB11" s="170"/>
      <c r="AC11" s="170"/>
      <c r="AD11" s="170"/>
      <c r="AE11" s="170"/>
    </row>
    <row r="12" spans="1:44" ht="14.25" thickBot="1" x14ac:dyDescent="0.3">
      <c r="A12" s="410"/>
      <c r="B12" s="410"/>
      <c r="C12" s="65">
        <v>1</v>
      </c>
      <c r="D12" s="321">
        <v>2</v>
      </c>
      <c r="E12" s="320"/>
      <c r="F12" s="547">
        <v>4</v>
      </c>
      <c r="G12" s="548"/>
      <c r="H12" s="65">
        <v>5</v>
      </c>
      <c r="I12" s="411">
        <v>6</v>
      </c>
      <c r="J12" s="64">
        <v>7</v>
      </c>
      <c r="K12" s="547">
        <v>8</v>
      </c>
      <c r="L12" s="548"/>
      <c r="M12" s="65">
        <v>9</v>
      </c>
      <c r="N12" s="411">
        <v>10</v>
      </c>
      <c r="O12" s="64">
        <v>11</v>
      </c>
      <c r="P12" s="65">
        <v>8</v>
      </c>
      <c r="Q12" s="547">
        <v>12</v>
      </c>
      <c r="R12" s="548"/>
      <c r="S12" s="65">
        <v>13</v>
      </c>
      <c r="T12" s="411">
        <v>14</v>
      </c>
      <c r="U12" s="64">
        <v>15</v>
      </c>
      <c r="V12" s="547">
        <v>16</v>
      </c>
      <c r="W12" s="549"/>
      <c r="X12" s="549"/>
      <c r="Y12" s="548"/>
      <c r="Z12" s="320">
        <v>17</v>
      </c>
      <c r="AA12" s="412"/>
    </row>
    <row r="13" spans="1:44" ht="14.25" thickTop="1" x14ac:dyDescent="0.25">
      <c r="A13" s="352"/>
      <c r="B13" s="352"/>
      <c r="C13" s="14" t="s">
        <v>15</v>
      </c>
      <c r="D13" s="14" t="s">
        <v>16</v>
      </c>
      <c r="E13" s="367" t="s">
        <v>17</v>
      </c>
      <c r="F13" s="374"/>
      <c r="G13" s="369"/>
      <c r="H13" s="396"/>
      <c r="I13" s="370"/>
      <c r="J13" s="371"/>
      <c r="K13" s="374"/>
      <c r="L13" s="369"/>
      <c r="M13" s="370"/>
      <c r="N13" s="370"/>
      <c r="O13" s="371"/>
      <c r="P13" s="413"/>
      <c r="Q13" s="374"/>
      <c r="R13" s="369"/>
      <c r="S13" s="370"/>
      <c r="T13" s="370"/>
      <c r="U13" s="371"/>
      <c r="V13" s="413"/>
      <c r="W13" s="414"/>
      <c r="X13" s="414"/>
      <c r="Y13" s="415"/>
      <c r="Z13" s="416"/>
      <c r="AA13" s="372"/>
    </row>
    <row r="14" spans="1:44" x14ac:dyDescent="0.25">
      <c r="A14" s="352">
        <v>0</v>
      </c>
      <c r="B14" s="352">
        <v>0</v>
      </c>
      <c r="C14" s="14" t="s">
        <v>15</v>
      </c>
      <c r="D14" s="14" t="s">
        <v>16</v>
      </c>
      <c r="E14" s="373" t="s">
        <v>242</v>
      </c>
      <c r="F14" s="374">
        <v>1</v>
      </c>
      <c r="G14" s="367" t="s">
        <v>19</v>
      </c>
      <c r="H14" s="370">
        <f>+J14*0.166666666666667</f>
        <v>0</v>
      </c>
      <c r="I14" s="370">
        <f>+J14*0.833333333333333</f>
        <v>0</v>
      </c>
      <c r="J14" s="375"/>
      <c r="K14" s="374"/>
      <c r="L14" s="367" t="str">
        <f>+G14</f>
        <v>Laporan</v>
      </c>
      <c r="M14" s="370">
        <f>+O14*0.166666666666667</f>
        <v>0</v>
      </c>
      <c r="N14" s="370">
        <f>+O14*0.833333333333333</f>
        <v>0</v>
      </c>
      <c r="O14" s="375">
        <v>0</v>
      </c>
      <c r="P14" s="417">
        <v>20000</v>
      </c>
      <c r="Q14" s="374"/>
      <c r="R14" s="367" t="str">
        <f>+G14</f>
        <v>Laporan</v>
      </c>
      <c r="S14" s="370">
        <f>+U14*0.166666666666667</f>
        <v>0</v>
      </c>
      <c r="T14" s="370">
        <f>+U14*0.833333333333333</f>
        <v>0</v>
      </c>
      <c r="U14" s="375">
        <v>0</v>
      </c>
      <c r="V14" s="418"/>
      <c r="W14" s="370"/>
      <c r="X14" s="419"/>
      <c r="Y14" s="420"/>
      <c r="Z14" s="366"/>
      <c r="AA14" s="421"/>
    </row>
    <row r="15" spans="1:44" x14ac:dyDescent="0.25">
      <c r="A15" s="352">
        <v>0</v>
      </c>
      <c r="B15" s="352">
        <v>0</v>
      </c>
      <c r="C15" s="14" t="s">
        <v>15</v>
      </c>
      <c r="D15" s="14" t="s">
        <v>16</v>
      </c>
      <c r="E15" s="373" t="s">
        <v>22</v>
      </c>
      <c r="F15" s="374">
        <v>3</v>
      </c>
      <c r="G15" s="367" t="s">
        <v>19</v>
      </c>
      <c r="H15" s="370">
        <f>+J15*0.166666666666667</f>
        <v>0</v>
      </c>
      <c r="I15" s="370">
        <f>+J15*0.833333333333333</f>
        <v>0</v>
      </c>
      <c r="J15" s="375"/>
      <c r="K15" s="374"/>
      <c r="L15" s="367" t="str">
        <f t="shared" ref="L15:L16" si="0">+G15</f>
        <v>Laporan</v>
      </c>
      <c r="M15" s="370">
        <f>+O15*0.166666666666667</f>
        <v>0</v>
      </c>
      <c r="N15" s="370">
        <f>+O15*0.833333333333333</f>
        <v>0</v>
      </c>
      <c r="O15" s="375">
        <v>0</v>
      </c>
      <c r="P15" s="417">
        <v>5000</v>
      </c>
      <c r="Q15" s="374"/>
      <c r="R15" s="367" t="str">
        <f>+G15</f>
        <v>Laporan</v>
      </c>
      <c r="S15" s="370">
        <f>+U15*0.166666666666667</f>
        <v>0</v>
      </c>
      <c r="T15" s="370">
        <f>+U15*0.833333333333333</f>
        <v>0</v>
      </c>
      <c r="U15" s="375">
        <v>0</v>
      </c>
      <c r="V15" s="418"/>
      <c r="W15" s="370"/>
      <c r="X15" s="419"/>
      <c r="Y15" s="420"/>
      <c r="Z15" s="366"/>
      <c r="AA15" s="421"/>
    </row>
    <row r="16" spans="1:44" x14ac:dyDescent="0.25">
      <c r="A16" s="352"/>
      <c r="B16" s="352"/>
      <c r="C16" s="14" t="s">
        <v>15</v>
      </c>
      <c r="D16" s="14" t="s">
        <v>16</v>
      </c>
      <c r="E16" s="373" t="s">
        <v>243</v>
      </c>
      <c r="F16" s="374">
        <v>11</v>
      </c>
      <c r="G16" s="367" t="s">
        <v>19</v>
      </c>
      <c r="H16" s="370">
        <f>+J16*0.166666666666667</f>
        <v>0</v>
      </c>
      <c r="I16" s="370">
        <f>+J16*0.833333333333333</f>
        <v>0</v>
      </c>
      <c r="J16" s="375"/>
      <c r="K16" s="374"/>
      <c r="L16" s="367" t="str">
        <f t="shared" si="0"/>
        <v>Laporan</v>
      </c>
      <c r="M16" s="370">
        <f>+O16*0.166666666666667</f>
        <v>0</v>
      </c>
      <c r="N16" s="370">
        <f>+O16*0.833333333333333</f>
        <v>0</v>
      </c>
      <c r="O16" s="375">
        <v>0</v>
      </c>
      <c r="P16" s="417"/>
      <c r="Q16" s="374"/>
      <c r="R16" s="367" t="str">
        <f>+G16</f>
        <v>Laporan</v>
      </c>
      <c r="S16" s="370">
        <f>+U16*0.166666666666667</f>
        <v>0</v>
      </c>
      <c r="T16" s="370">
        <f>+U16*0.833333333333333</f>
        <v>0</v>
      </c>
      <c r="U16" s="375">
        <v>0</v>
      </c>
      <c r="V16" s="418"/>
      <c r="W16" s="370"/>
      <c r="X16" s="419"/>
      <c r="Y16" s="420"/>
      <c r="Z16" s="366"/>
      <c r="AA16" s="421"/>
    </row>
    <row r="17" spans="1:30" x14ac:dyDescent="0.25">
      <c r="A17" s="352">
        <v>0</v>
      </c>
      <c r="B17" s="352">
        <v>0</v>
      </c>
      <c r="C17" s="14" t="s">
        <v>24</v>
      </c>
      <c r="D17" s="14" t="s">
        <v>16</v>
      </c>
      <c r="E17" s="367" t="s">
        <v>25</v>
      </c>
      <c r="F17" s="374"/>
      <c r="G17" s="367"/>
      <c r="H17" s="370"/>
      <c r="I17" s="370"/>
      <c r="J17" s="379"/>
      <c r="K17" s="374"/>
      <c r="L17" s="367"/>
      <c r="M17" s="370"/>
      <c r="N17" s="370"/>
      <c r="O17" s="379"/>
      <c r="P17" s="417"/>
      <c r="Q17" s="374"/>
      <c r="R17" s="367"/>
      <c r="S17" s="370"/>
      <c r="T17" s="370"/>
      <c r="U17" s="379"/>
      <c r="V17" s="418"/>
      <c r="W17" s="370"/>
      <c r="X17" s="419"/>
      <c r="Y17" s="420"/>
      <c r="Z17" s="366"/>
      <c r="AA17" s="421"/>
    </row>
    <row r="18" spans="1:30" x14ac:dyDescent="0.25">
      <c r="A18" s="352">
        <v>0</v>
      </c>
      <c r="B18" s="352">
        <v>0</v>
      </c>
      <c r="C18" s="14" t="s">
        <v>24</v>
      </c>
      <c r="D18" s="14" t="s">
        <v>16</v>
      </c>
      <c r="E18" s="373" t="s">
        <v>26</v>
      </c>
      <c r="F18" s="374">
        <v>1</v>
      </c>
      <c r="G18" s="367" t="s">
        <v>19</v>
      </c>
      <c r="H18" s="370">
        <f>+J18*0.166666666666667</f>
        <v>0</v>
      </c>
      <c r="I18" s="370">
        <f>+J18*0.833333333333333</f>
        <v>0</v>
      </c>
      <c r="J18" s="375"/>
      <c r="K18" s="374"/>
      <c r="L18" s="367" t="str">
        <f>+G18</f>
        <v>Laporan</v>
      </c>
      <c r="M18" s="370">
        <f>+O18*0.166666666666667</f>
        <v>0</v>
      </c>
      <c r="N18" s="370">
        <f>+O18*0.833333333333333</f>
        <v>0</v>
      </c>
      <c r="O18" s="375">
        <v>0</v>
      </c>
      <c r="P18" s="417">
        <v>35000</v>
      </c>
      <c r="Q18" s="374"/>
      <c r="R18" s="367" t="str">
        <f>+G18</f>
        <v>Laporan</v>
      </c>
      <c r="S18" s="370">
        <f>+U18*0.166666666666667</f>
        <v>0</v>
      </c>
      <c r="T18" s="370">
        <f>+U18*0.833333333333333</f>
        <v>0</v>
      </c>
      <c r="U18" s="375">
        <v>0</v>
      </c>
      <c r="V18" s="418"/>
      <c r="W18" s="370"/>
      <c r="X18" s="419"/>
      <c r="Y18" s="420"/>
      <c r="Z18" s="366"/>
      <c r="AA18" s="421"/>
    </row>
    <row r="19" spans="1:30" x14ac:dyDescent="0.25">
      <c r="A19" s="352">
        <v>4</v>
      </c>
      <c r="B19" s="352" t="s">
        <v>97</v>
      </c>
      <c r="C19" s="14" t="s">
        <v>24</v>
      </c>
      <c r="D19" s="14" t="s">
        <v>16</v>
      </c>
      <c r="E19" s="373" t="s">
        <v>27</v>
      </c>
      <c r="F19" s="374">
        <v>1</v>
      </c>
      <c r="G19" s="367" t="s">
        <v>19</v>
      </c>
      <c r="H19" s="370">
        <f>+J19*0.166666666666667</f>
        <v>0</v>
      </c>
      <c r="I19" s="370">
        <f>+J19*0.833333333333333</f>
        <v>0</v>
      </c>
      <c r="J19" s="375"/>
      <c r="K19" s="374"/>
      <c r="L19" s="367" t="str">
        <f>+G19</f>
        <v>Laporan</v>
      </c>
      <c r="M19" s="370">
        <f>+O19*0.166666666666667</f>
        <v>0</v>
      </c>
      <c r="N19" s="370">
        <f>+O19*0.833333333333333</f>
        <v>0</v>
      </c>
      <c r="O19" s="375">
        <v>0</v>
      </c>
      <c r="P19" s="417">
        <v>60000</v>
      </c>
      <c r="Q19" s="374"/>
      <c r="R19" s="367" t="str">
        <f t="shared" ref="R19:R22" si="1">+G19</f>
        <v>Laporan</v>
      </c>
      <c r="S19" s="370">
        <f>+U19*0.166666666666667</f>
        <v>0</v>
      </c>
      <c r="T19" s="370">
        <f>+U19*0.833333333333333</f>
        <v>0</v>
      </c>
      <c r="U19" s="375">
        <v>0</v>
      </c>
      <c r="V19" s="422"/>
      <c r="W19" s="370"/>
      <c r="X19" s="423"/>
      <c r="Y19" s="424"/>
      <c r="Z19" s="366"/>
      <c r="AA19" s="425"/>
      <c r="AD19" s="425"/>
    </row>
    <row r="20" spans="1:30" x14ac:dyDescent="0.25">
      <c r="A20" s="426"/>
      <c r="B20" s="426"/>
      <c r="C20" s="14" t="s">
        <v>24</v>
      </c>
      <c r="D20" s="14" t="s">
        <v>16</v>
      </c>
      <c r="E20" s="373" t="s">
        <v>28</v>
      </c>
      <c r="F20" s="374">
        <v>1</v>
      </c>
      <c r="G20" s="367" t="s">
        <v>19</v>
      </c>
      <c r="H20" s="370">
        <f>+J20*0.166666666666667</f>
        <v>0</v>
      </c>
      <c r="I20" s="370">
        <f>+J20*0.833333333333333</f>
        <v>0</v>
      </c>
      <c r="J20" s="375"/>
      <c r="K20" s="374"/>
      <c r="L20" s="367" t="str">
        <f t="shared" ref="L20:L21" si="2">+G20</f>
        <v>Laporan</v>
      </c>
      <c r="M20" s="370">
        <f>+O20*0.166666666666667</f>
        <v>0</v>
      </c>
      <c r="N20" s="370">
        <f>+O20*0.833333333333333</f>
        <v>0</v>
      </c>
      <c r="O20" s="375">
        <v>0</v>
      </c>
      <c r="P20" s="417"/>
      <c r="Q20" s="374"/>
      <c r="R20" s="367" t="str">
        <f t="shared" si="1"/>
        <v>Laporan</v>
      </c>
      <c r="S20" s="370">
        <f>+U20*0.166666666666667</f>
        <v>0</v>
      </c>
      <c r="T20" s="370">
        <f>+U20*0.833333333333333</f>
        <v>0</v>
      </c>
      <c r="U20" s="375">
        <v>0</v>
      </c>
      <c r="V20" s="418"/>
      <c r="W20" s="370"/>
      <c r="X20" s="419"/>
      <c r="Y20" s="420"/>
      <c r="Z20" s="366"/>
      <c r="AA20" s="421"/>
    </row>
    <row r="21" spans="1:30" x14ac:dyDescent="0.25">
      <c r="A21" s="426"/>
      <c r="B21" s="426"/>
      <c r="C21" s="14" t="s">
        <v>24</v>
      </c>
      <c r="D21" s="14" t="s">
        <v>16</v>
      </c>
      <c r="E21" s="373" t="s">
        <v>29</v>
      </c>
      <c r="F21" s="374">
        <v>1</v>
      </c>
      <c r="G21" s="367" t="s">
        <v>19</v>
      </c>
      <c r="H21" s="370">
        <f>+J21*0.166666666666667</f>
        <v>0</v>
      </c>
      <c r="I21" s="370">
        <f>+J21*0.833333333333333</f>
        <v>0</v>
      </c>
      <c r="J21" s="375"/>
      <c r="K21" s="374"/>
      <c r="L21" s="367" t="str">
        <f t="shared" si="2"/>
        <v>Laporan</v>
      </c>
      <c r="M21" s="370">
        <f>+O21*0.166666666666667</f>
        <v>0</v>
      </c>
      <c r="N21" s="370">
        <f>+O21*0.833333333333333</f>
        <v>0</v>
      </c>
      <c r="O21" s="375">
        <v>0</v>
      </c>
      <c r="P21" s="417">
        <v>15000</v>
      </c>
      <c r="Q21" s="374"/>
      <c r="R21" s="367" t="str">
        <f t="shared" si="1"/>
        <v>Laporan</v>
      </c>
      <c r="S21" s="370">
        <f>+U21*0.166666666666667</f>
        <v>0</v>
      </c>
      <c r="T21" s="370">
        <f>+U21*0.833333333333333</f>
        <v>0</v>
      </c>
      <c r="U21" s="375">
        <v>0</v>
      </c>
      <c r="V21" s="418"/>
      <c r="W21" s="370"/>
      <c r="X21" s="419"/>
      <c r="Y21" s="420"/>
      <c r="Z21" s="366"/>
      <c r="AA21" s="421"/>
    </row>
    <row r="22" spans="1:30" x14ac:dyDescent="0.25">
      <c r="A22" s="426"/>
      <c r="B22" s="426"/>
      <c r="C22" s="14" t="s">
        <v>24</v>
      </c>
      <c r="D22" s="14" t="s">
        <v>16</v>
      </c>
      <c r="E22" s="373" t="s">
        <v>30</v>
      </c>
      <c r="F22" s="374">
        <v>1</v>
      </c>
      <c r="G22" s="367" t="s">
        <v>19</v>
      </c>
      <c r="H22" s="370">
        <f>+J22*0.166666666666667</f>
        <v>0</v>
      </c>
      <c r="I22" s="370">
        <f>+J22*0.833333333333333</f>
        <v>0</v>
      </c>
      <c r="J22" s="375"/>
      <c r="K22" s="374"/>
      <c r="L22" s="367" t="s">
        <v>260</v>
      </c>
      <c r="M22" s="370">
        <f>+O22*0.166666666666667</f>
        <v>0</v>
      </c>
      <c r="N22" s="370">
        <f>+O22*0.833333333333333</f>
        <v>0</v>
      </c>
      <c r="O22" s="375">
        <v>0</v>
      </c>
      <c r="P22" s="417"/>
      <c r="Q22" s="374"/>
      <c r="R22" s="367" t="str">
        <f t="shared" si="1"/>
        <v>Laporan</v>
      </c>
      <c r="S22" s="370">
        <f>+U22*0.166666666666667</f>
        <v>0</v>
      </c>
      <c r="T22" s="370">
        <f>+U22*0.833333333333333</f>
        <v>0</v>
      </c>
      <c r="U22" s="375">
        <v>0</v>
      </c>
      <c r="V22" s="422"/>
      <c r="W22" s="370"/>
      <c r="X22" s="423"/>
      <c r="Y22" s="424"/>
      <c r="Z22" s="366"/>
      <c r="AA22" s="425"/>
      <c r="AD22" s="425"/>
    </row>
    <row r="23" spans="1:30" x14ac:dyDescent="0.25">
      <c r="A23" s="426"/>
      <c r="B23" s="426"/>
      <c r="C23" s="14" t="s">
        <v>31</v>
      </c>
      <c r="D23" s="14" t="s">
        <v>16</v>
      </c>
      <c r="E23" s="366" t="s">
        <v>32</v>
      </c>
      <c r="F23" s="374"/>
      <c r="G23" s="367"/>
      <c r="H23" s="370"/>
      <c r="I23" s="370"/>
      <c r="J23" s="379"/>
      <c r="K23" s="374"/>
      <c r="L23" s="367"/>
      <c r="M23" s="370"/>
      <c r="N23" s="370"/>
      <c r="O23" s="379"/>
      <c r="P23" s="427"/>
      <c r="Q23" s="374"/>
      <c r="R23" s="367"/>
      <c r="S23" s="370"/>
      <c r="T23" s="370"/>
      <c r="U23" s="379"/>
      <c r="V23" s="418"/>
      <c r="W23" s="370"/>
      <c r="X23" s="419"/>
      <c r="Y23" s="420"/>
      <c r="Z23" s="428"/>
      <c r="AA23" s="421"/>
    </row>
    <row r="24" spans="1:30" x14ac:dyDescent="0.25">
      <c r="A24" s="426"/>
      <c r="B24" s="426"/>
      <c r="C24" s="14" t="s">
        <v>31</v>
      </c>
      <c r="D24" s="14" t="s">
        <v>16</v>
      </c>
      <c r="E24" s="380" t="s">
        <v>244</v>
      </c>
      <c r="F24" s="374">
        <v>3</v>
      </c>
      <c r="G24" s="367" t="s">
        <v>19</v>
      </c>
      <c r="H24" s="370">
        <f>+J24*0.166666666666667</f>
        <v>0</v>
      </c>
      <c r="I24" s="370">
        <f>+J24*0.833333333333333</f>
        <v>0</v>
      </c>
      <c r="J24" s="375"/>
      <c r="K24" s="374"/>
      <c r="L24" s="367" t="str">
        <f>+G24</f>
        <v>Laporan</v>
      </c>
      <c r="M24" s="370">
        <f>+O24*0.166666666666667</f>
        <v>0</v>
      </c>
      <c r="N24" s="370">
        <f>+O24*0.833333333333333</f>
        <v>0</v>
      </c>
      <c r="O24" s="375">
        <v>0</v>
      </c>
      <c r="P24" s="417">
        <v>25</v>
      </c>
      <c r="Q24" s="374"/>
      <c r="R24" s="367" t="str">
        <f>+G24</f>
        <v>Laporan</v>
      </c>
      <c r="S24" s="370">
        <f>+U24*0.166666666666667</f>
        <v>0</v>
      </c>
      <c r="T24" s="370">
        <f>+U24*0.833333333333333</f>
        <v>0</v>
      </c>
      <c r="U24" s="375">
        <v>0</v>
      </c>
      <c r="V24" s="418"/>
      <c r="W24" s="370"/>
      <c r="X24" s="419"/>
      <c r="Y24" s="420"/>
      <c r="Z24" s="366"/>
      <c r="AA24" s="421"/>
    </row>
    <row r="25" spans="1:30" x14ac:dyDescent="0.25">
      <c r="A25" s="352"/>
      <c r="B25" s="352"/>
      <c r="C25" s="14" t="s">
        <v>33</v>
      </c>
      <c r="D25" s="14" t="s">
        <v>16</v>
      </c>
      <c r="E25" s="366" t="s">
        <v>34</v>
      </c>
      <c r="F25" s="374"/>
      <c r="G25" s="367"/>
      <c r="H25" s="370"/>
      <c r="I25" s="370"/>
      <c r="J25" s="379"/>
      <c r="K25" s="374"/>
      <c r="L25" s="367"/>
      <c r="M25" s="370"/>
      <c r="N25" s="370"/>
      <c r="O25" s="379"/>
      <c r="P25" s="417"/>
      <c r="Q25" s="374"/>
      <c r="R25" s="367"/>
      <c r="S25" s="370"/>
      <c r="T25" s="370"/>
      <c r="U25" s="379"/>
      <c r="V25" s="418"/>
      <c r="W25" s="370"/>
      <c r="X25" s="419"/>
      <c r="Y25" s="420"/>
      <c r="Z25" s="366"/>
      <c r="AA25" s="421"/>
    </row>
    <row r="26" spans="1:30" x14ac:dyDescent="0.25">
      <c r="A26" s="352"/>
      <c r="B26" s="352"/>
      <c r="C26" s="14" t="s">
        <v>33</v>
      </c>
      <c r="D26" s="14" t="s">
        <v>16</v>
      </c>
      <c r="E26" s="366" t="s">
        <v>35</v>
      </c>
      <c r="F26" s="374"/>
      <c r="G26" s="367"/>
      <c r="H26" s="370"/>
      <c r="I26" s="370"/>
      <c r="J26" s="379"/>
      <c r="K26" s="374"/>
      <c r="L26" s="367"/>
      <c r="M26" s="370"/>
      <c r="N26" s="370"/>
      <c r="O26" s="379"/>
      <c r="P26" s="417"/>
      <c r="Q26" s="374"/>
      <c r="R26" s="367"/>
      <c r="S26" s="370"/>
      <c r="T26" s="370"/>
      <c r="U26" s="379"/>
      <c r="V26" s="418"/>
      <c r="W26" s="370"/>
      <c r="X26" s="419"/>
      <c r="Y26" s="420"/>
      <c r="Z26" s="366"/>
      <c r="AA26" s="421"/>
    </row>
    <row r="27" spans="1:30" x14ac:dyDescent="0.25">
      <c r="A27" s="352"/>
      <c r="B27" s="352"/>
      <c r="C27" s="14" t="s">
        <v>33</v>
      </c>
      <c r="D27" s="14" t="s">
        <v>16</v>
      </c>
      <c r="E27" s="383" t="s">
        <v>36</v>
      </c>
      <c r="F27" s="374">
        <v>1</v>
      </c>
      <c r="G27" s="367" t="s">
        <v>19</v>
      </c>
      <c r="H27" s="370">
        <f>+J27*0.166666666666667</f>
        <v>0</v>
      </c>
      <c r="I27" s="370">
        <f>+J27*0.833333333333333</f>
        <v>0</v>
      </c>
      <c r="J27" s="375"/>
      <c r="K27" s="374"/>
      <c r="L27" s="367" t="str">
        <f t="shared" ref="L27:L30" si="3">+G27</f>
        <v>Laporan</v>
      </c>
      <c r="M27" s="370">
        <f>+O27*0.166666666666667</f>
        <v>0</v>
      </c>
      <c r="N27" s="370">
        <f>+O27*0.833333333333333</f>
        <v>0</v>
      </c>
      <c r="O27" s="375">
        <v>0</v>
      </c>
      <c r="P27" s="417"/>
      <c r="Q27" s="374"/>
      <c r="R27" s="367" t="str">
        <f t="shared" ref="R27:R30" si="4">+G27</f>
        <v>Laporan</v>
      </c>
      <c r="S27" s="370">
        <f>+U27*0.166666666666667</f>
        <v>0</v>
      </c>
      <c r="T27" s="370">
        <f>+U27*0.833333333333333</f>
        <v>0</v>
      </c>
      <c r="U27" s="375">
        <v>0</v>
      </c>
      <c r="V27" s="418"/>
      <c r="W27" s="370"/>
      <c r="X27" s="419"/>
      <c r="Y27" s="420"/>
      <c r="Z27" s="366"/>
      <c r="AA27" s="421"/>
    </row>
    <row r="28" spans="1:30" x14ac:dyDescent="0.25">
      <c r="A28" s="352"/>
      <c r="B28" s="352"/>
      <c r="C28" s="14" t="s">
        <v>33</v>
      </c>
      <c r="D28" s="14" t="s">
        <v>16</v>
      </c>
      <c r="E28" s="383" t="s">
        <v>38</v>
      </c>
      <c r="F28" s="374">
        <v>1</v>
      </c>
      <c r="G28" s="367" t="s">
        <v>19</v>
      </c>
      <c r="H28" s="370">
        <f>+J28*0.166666666666667</f>
        <v>0</v>
      </c>
      <c r="I28" s="370">
        <f>+J28*0.833333333333333</f>
        <v>0</v>
      </c>
      <c r="J28" s="375"/>
      <c r="K28" s="374"/>
      <c r="L28" s="367" t="str">
        <f t="shared" si="3"/>
        <v>Laporan</v>
      </c>
      <c r="M28" s="370">
        <f>+O28*0.166666666666667</f>
        <v>0</v>
      </c>
      <c r="N28" s="370">
        <f>+O28*0.833333333333333</f>
        <v>0</v>
      </c>
      <c r="O28" s="375">
        <v>0</v>
      </c>
      <c r="P28" s="417"/>
      <c r="Q28" s="374"/>
      <c r="R28" s="367" t="str">
        <f t="shared" si="4"/>
        <v>Laporan</v>
      </c>
      <c r="S28" s="370">
        <f>+U28*0.166666666666667</f>
        <v>0</v>
      </c>
      <c r="T28" s="370">
        <f>+U28*0.833333333333333</f>
        <v>0</v>
      </c>
      <c r="U28" s="375">
        <v>0</v>
      </c>
      <c r="V28" s="418"/>
      <c r="W28" s="370"/>
      <c r="X28" s="419"/>
      <c r="Y28" s="420"/>
      <c r="Z28" s="366"/>
      <c r="AA28" s="421"/>
    </row>
    <row r="29" spans="1:30" x14ac:dyDescent="0.25">
      <c r="A29" s="352"/>
      <c r="B29" s="352"/>
      <c r="C29" s="14" t="s">
        <v>33</v>
      </c>
      <c r="D29" s="14" t="s">
        <v>16</v>
      </c>
      <c r="E29" s="383" t="s">
        <v>39</v>
      </c>
      <c r="F29" s="374">
        <v>1</v>
      </c>
      <c r="G29" s="367" t="s">
        <v>19</v>
      </c>
      <c r="H29" s="370">
        <f>+J29*0.166666666666667</f>
        <v>0</v>
      </c>
      <c r="I29" s="370">
        <f>+J29*0.833333333333333</f>
        <v>0</v>
      </c>
      <c r="J29" s="375"/>
      <c r="K29" s="374"/>
      <c r="L29" s="367" t="str">
        <f t="shared" si="3"/>
        <v>Laporan</v>
      </c>
      <c r="M29" s="370">
        <f>+O29*0.166666666666667</f>
        <v>0</v>
      </c>
      <c r="N29" s="370">
        <f>+O29*0.833333333333333</f>
        <v>0</v>
      </c>
      <c r="O29" s="375">
        <v>0</v>
      </c>
      <c r="P29" s="417">
        <v>5000</v>
      </c>
      <c r="Q29" s="374"/>
      <c r="R29" s="367" t="str">
        <f t="shared" si="4"/>
        <v>Laporan</v>
      </c>
      <c r="S29" s="370">
        <f>+U29*0.166666666666667</f>
        <v>0</v>
      </c>
      <c r="T29" s="370">
        <f>+U29*0.833333333333333</f>
        <v>0</v>
      </c>
      <c r="U29" s="375">
        <v>0</v>
      </c>
      <c r="V29" s="418"/>
      <c r="W29" s="370"/>
      <c r="X29" s="419"/>
      <c r="Y29" s="420"/>
      <c r="Z29" s="366"/>
      <c r="AA29" s="421"/>
    </row>
    <row r="30" spans="1:30" x14ac:dyDescent="0.25">
      <c r="A30" s="426"/>
      <c r="B30" s="426"/>
      <c r="C30" s="14" t="s">
        <v>33</v>
      </c>
      <c r="D30" s="14" t="s">
        <v>16</v>
      </c>
      <c r="E30" s="383" t="s">
        <v>40</v>
      </c>
      <c r="F30" s="374">
        <v>1</v>
      </c>
      <c r="G30" s="367" t="s">
        <v>19</v>
      </c>
      <c r="H30" s="370">
        <f>+J30*0.166666666666667</f>
        <v>0</v>
      </c>
      <c r="I30" s="370">
        <f>+J30*0.833333333333333</f>
        <v>0</v>
      </c>
      <c r="J30" s="375"/>
      <c r="K30" s="374"/>
      <c r="L30" s="367" t="str">
        <f t="shared" si="3"/>
        <v>Laporan</v>
      </c>
      <c r="M30" s="370">
        <f>+O30*0.166666666666667</f>
        <v>0</v>
      </c>
      <c r="N30" s="370">
        <f>+O30*0.833333333333333</f>
        <v>0</v>
      </c>
      <c r="O30" s="375">
        <v>0</v>
      </c>
      <c r="P30" s="427"/>
      <c r="Q30" s="374"/>
      <c r="R30" s="367" t="str">
        <f t="shared" si="4"/>
        <v>Laporan</v>
      </c>
      <c r="S30" s="370">
        <f>+U30*0.166666666666667</f>
        <v>0</v>
      </c>
      <c r="T30" s="370">
        <f>+U30*0.833333333333333</f>
        <v>0</v>
      </c>
      <c r="U30" s="375">
        <v>0</v>
      </c>
      <c r="V30" s="418"/>
      <c r="W30" s="370"/>
      <c r="X30" s="419"/>
      <c r="Y30" s="420"/>
      <c r="Z30" s="428"/>
      <c r="AA30" s="421"/>
    </row>
    <row r="31" spans="1:30" x14ac:dyDescent="0.25">
      <c r="A31" s="426"/>
      <c r="B31" s="426"/>
      <c r="C31" s="14" t="s">
        <v>33</v>
      </c>
      <c r="D31" s="14" t="s">
        <v>16</v>
      </c>
      <c r="E31" s="366" t="s">
        <v>245</v>
      </c>
      <c r="F31" s="374"/>
      <c r="G31" s="367"/>
      <c r="H31" s="370"/>
      <c r="I31" s="370"/>
      <c r="J31" s="379"/>
      <c r="K31" s="374"/>
      <c r="L31" s="367"/>
      <c r="M31" s="370"/>
      <c r="N31" s="370"/>
      <c r="O31" s="379"/>
      <c r="P31" s="417"/>
      <c r="Q31" s="374"/>
      <c r="R31" s="367"/>
      <c r="S31" s="370"/>
      <c r="T31" s="370"/>
      <c r="U31" s="379"/>
      <c r="V31" s="418"/>
      <c r="W31" s="370"/>
      <c r="X31" s="419"/>
      <c r="Y31" s="420"/>
      <c r="Z31" s="366"/>
      <c r="AA31" s="421"/>
    </row>
    <row r="32" spans="1:30" x14ac:dyDescent="0.25">
      <c r="A32" s="352"/>
      <c r="B32" s="352"/>
      <c r="C32" s="14" t="s">
        <v>33</v>
      </c>
      <c r="D32" s="14" t="s">
        <v>16</v>
      </c>
      <c r="E32" s="383" t="s">
        <v>246</v>
      </c>
      <c r="F32" s="374">
        <v>7</v>
      </c>
      <c r="G32" s="367" t="s">
        <v>19</v>
      </c>
      <c r="H32" s="370">
        <f>+J32*0.166666666666667</f>
        <v>0</v>
      </c>
      <c r="I32" s="370">
        <f>+J32*0.833333333333333</f>
        <v>0</v>
      </c>
      <c r="J32" s="375"/>
      <c r="K32" s="374"/>
      <c r="L32" s="367" t="str">
        <f>+G32</f>
        <v>Laporan</v>
      </c>
      <c r="M32" s="370">
        <f>+O32*0.166666666666667</f>
        <v>0</v>
      </c>
      <c r="N32" s="370">
        <f>+O32*0.833333333333333</f>
        <v>0</v>
      </c>
      <c r="O32" s="375">
        <v>0</v>
      </c>
      <c r="P32" s="417">
        <v>17.5</v>
      </c>
      <c r="Q32" s="374"/>
      <c r="R32" s="367" t="str">
        <f t="shared" ref="R32:R35" si="5">+G32</f>
        <v>Laporan</v>
      </c>
      <c r="S32" s="370">
        <f>+U32*0.166666666666667</f>
        <v>0</v>
      </c>
      <c r="T32" s="370">
        <f>+U32*0.833333333333333</f>
        <v>0</v>
      </c>
      <c r="U32" s="375">
        <v>0</v>
      </c>
      <c r="V32" s="418"/>
      <c r="W32" s="370"/>
      <c r="X32" s="419"/>
      <c r="Y32" s="420"/>
      <c r="Z32" s="366"/>
      <c r="AA32" s="421"/>
    </row>
    <row r="33" spans="1:27" x14ac:dyDescent="0.25">
      <c r="A33" s="352"/>
      <c r="B33" s="352"/>
      <c r="C33" s="14" t="s">
        <v>33</v>
      </c>
      <c r="D33" s="14" t="s">
        <v>16</v>
      </c>
      <c r="E33" s="383" t="s">
        <v>247</v>
      </c>
      <c r="F33" s="374">
        <v>8</v>
      </c>
      <c r="G33" s="367" t="s">
        <v>19</v>
      </c>
      <c r="H33" s="370">
        <f>+J33*0.166666666666667</f>
        <v>0</v>
      </c>
      <c r="I33" s="370">
        <f>+J33*0.833333333333333</f>
        <v>0</v>
      </c>
      <c r="J33" s="375"/>
      <c r="K33" s="374"/>
      <c r="L33" s="367" t="str">
        <f>+G33</f>
        <v>Laporan</v>
      </c>
      <c r="M33" s="370">
        <f>+O33*0.166666666666667</f>
        <v>0</v>
      </c>
      <c r="N33" s="370">
        <f>+O33*0.833333333333333</f>
        <v>0</v>
      </c>
      <c r="O33" s="375">
        <v>0</v>
      </c>
      <c r="P33" s="417">
        <v>15</v>
      </c>
      <c r="Q33" s="374"/>
      <c r="R33" s="367" t="str">
        <f t="shared" si="5"/>
        <v>Laporan</v>
      </c>
      <c r="S33" s="370">
        <f>+U33*0.166666666666667</f>
        <v>0</v>
      </c>
      <c r="T33" s="370">
        <f>+U33*0.833333333333333</f>
        <v>0</v>
      </c>
      <c r="U33" s="375">
        <v>0</v>
      </c>
      <c r="V33" s="418"/>
      <c r="W33" s="370"/>
      <c r="X33" s="419"/>
      <c r="Y33" s="420"/>
      <c r="Z33" s="366"/>
      <c r="AA33" s="421"/>
    </row>
    <row r="34" spans="1:27" x14ac:dyDescent="0.25">
      <c r="A34" s="352"/>
      <c r="B34" s="352"/>
      <c r="C34" s="14" t="s">
        <v>41</v>
      </c>
      <c r="D34" s="14" t="s">
        <v>16</v>
      </c>
      <c r="E34" s="366" t="s">
        <v>42</v>
      </c>
      <c r="F34" s="374">
        <v>1</v>
      </c>
      <c r="G34" s="367" t="s">
        <v>248</v>
      </c>
      <c r="H34" s="370">
        <f>+J34*0.166666666666667</f>
        <v>0</v>
      </c>
      <c r="I34" s="370">
        <f>+J34*0.833333333333333</f>
        <v>0</v>
      </c>
      <c r="J34" s="429"/>
      <c r="K34" s="374"/>
      <c r="L34" s="367" t="str">
        <f t="shared" ref="L34:L35" si="6">+G34</f>
        <v>Ls</v>
      </c>
      <c r="M34" s="370">
        <f>+O34*0.166666666666667</f>
        <v>0</v>
      </c>
      <c r="N34" s="370">
        <f>+O34*0.833333333333333</f>
        <v>0</v>
      </c>
      <c r="O34" s="429">
        <v>0</v>
      </c>
      <c r="P34" s="417"/>
      <c r="Q34" s="374"/>
      <c r="R34" s="367" t="str">
        <f t="shared" si="5"/>
        <v>Ls</v>
      </c>
      <c r="S34" s="370">
        <f>+U34*0.166666666666667</f>
        <v>0</v>
      </c>
      <c r="T34" s="370">
        <f>+U34*0.833333333333333</f>
        <v>0</v>
      </c>
      <c r="U34" s="429">
        <v>0</v>
      </c>
      <c r="V34" s="418"/>
      <c r="W34" s="370"/>
      <c r="X34" s="419"/>
      <c r="Y34" s="420"/>
      <c r="Z34" s="366"/>
      <c r="AA34" s="421"/>
    </row>
    <row r="35" spans="1:27" ht="14.25" thickBot="1" x14ac:dyDescent="0.3">
      <c r="A35" s="352"/>
      <c r="B35" s="352"/>
      <c r="C35" s="28" t="s">
        <v>46</v>
      </c>
      <c r="D35" s="14" t="s">
        <v>16</v>
      </c>
      <c r="E35" s="366" t="s">
        <v>249</v>
      </c>
      <c r="F35" s="385">
        <v>1</v>
      </c>
      <c r="G35" s="386" t="s">
        <v>19</v>
      </c>
      <c r="H35" s="370">
        <f>+J35*0.166666666666667</f>
        <v>0</v>
      </c>
      <c r="I35" s="370">
        <f>+J35*0.833333333333333</f>
        <v>0</v>
      </c>
      <c r="J35" s="375"/>
      <c r="K35" s="374"/>
      <c r="L35" s="367" t="str">
        <f t="shared" si="6"/>
        <v>Laporan</v>
      </c>
      <c r="M35" s="370">
        <f>+O35*0.166666666666667</f>
        <v>0</v>
      </c>
      <c r="N35" s="370">
        <f>+O35*0.833333333333333</f>
        <v>0</v>
      </c>
      <c r="O35" s="375">
        <v>0</v>
      </c>
      <c r="P35" s="417"/>
      <c r="Q35" s="374"/>
      <c r="R35" s="367" t="str">
        <f t="shared" si="5"/>
        <v>Laporan</v>
      </c>
      <c r="S35" s="370">
        <f>+U35*0.166666666666667</f>
        <v>0</v>
      </c>
      <c r="T35" s="370">
        <f>+U35*0.833333333333333</f>
        <v>0</v>
      </c>
      <c r="U35" s="375">
        <v>0</v>
      </c>
      <c r="V35" s="418"/>
      <c r="W35" s="370"/>
      <c r="X35" s="419"/>
      <c r="Y35" s="420"/>
      <c r="Z35" s="366"/>
      <c r="AA35" s="421"/>
    </row>
    <row r="36" spans="1:27" ht="15" thickTop="1" thickBot="1" x14ac:dyDescent="0.3">
      <c r="A36" s="352"/>
      <c r="B36" s="352"/>
      <c r="C36" s="388"/>
      <c r="D36" s="389"/>
      <c r="E36" s="390"/>
      <c r="F36" s="388"/>
      <c r="G36" s="390"/>
      <c r="H36" s="391">
        <f>SUM(H13:H35)</f>
        <v>0</v>
      </c>
      <c r="I36" s="391">
        <f>SUM(I13:I35)</f>
        <v>0</v>
      </c>
      <c r="J36" s="391">
        <f>SUM(J13:J35)</f>
        <v>0</v>
      </c>
      <c r="K36" s="388"/>
      <c r="L36" s="390"/>
      <c r="M36" s="391">
        <f>SUM(M13:M35)</f>
        <v>0</v>
      </c>
      <c r="N36" s="391">
        <f>SUM(N13:N35)</f>
        <v>0</v>
      </c>
      <c r="O36" s="391">
        <f>SUM(O13:O35)</f>
        <v>0</v>
      </c>
      <c r="P36" s="430"/>
      <c r="Q36" s="388"/>
      <c r="R36" s="390"/>
      <c r="S36" s="391">
        <f>SUM(S13:S35)</f>
        <v>0</v>
      </c>
      <c r="T36" s="391">
        <f>SUM(T13:T35)</f>
        <v>0</v>
      </c>
      <c r="U36" s="390">
        <f>SUM(U13:U35)</f>
        <v>0</v>
      </c>
      <c r="V36" s="431"/>
      <c r="W36" s="432"/>
      <c r="X36" s="432"/>
      <c r="Y36" s="433"/>
      <c r="Z36" s="434"/>
      <c r="AA36" s="421"/>
    </row>
    <row r="37" spans="1:27" ht="14.25" thickTop="1" x14ac:dyDescent="0.25">
      <c r="A37" s="352"/>
      <c r="B37" s="352"/>
      <c r="C37" s="372"/>
      <c r="D37" s="372"/>
      <c r="E37" s="372"/>
      <c r="F37" s="372"/>
      <c r="G37" s="372"/>
      <c r="H37" s="372"/>
      <c r="I37" s="372"/>
      <c r="J37" s="435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421"/>
      <c r="W37" s="421"/>
      <c r="X37" s="421"/>
      <c r="Y37" s="421"/>
      <c r="Z37" s="372"/>
      <c r="AA37" s="421"/>
    </row>
    <row r="38" spans="1:27" x14ac:dyDescent="0.25">
      <c r="A38" s="352"/>
      <c r="B38" s="352"/>
      <c r="C38" s="372"/>
      <c r="D38" s="372"/>
      <c r="E38" s="372" t="s">
        <v>261</v>
      </c>
      <c r="F38" s="372"/>
      <c r="G38" s="372"/>
      <c r="H38" s="372"/>
      <c r="I38" s="372"/>
      <c r="J38" s="435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421"/>
      <c r="W38" s="421"/>
      <c r="X38" s="421"/>
      <c r="Y38" s="421"/>
      <c r="Z38" s="372"/>
      <c r="AA38" s="421"/>
    </row>
    <row r="39" spans="1:27" x14ac:dyDescent="0.25">
      <c r="A39" s="352"/>
      <c r="B39" s="352"/>
      <c r="C39" s="372"/>
      <c r="D39" s="372"/>
      <c r="E39" s="372"/>
      <c r="F39" s="372"/>
      <c r="G39" s="372"/>
      <c r="H39" s="372"/>
      <c r="I39" s="372"/>
      <c r="J39" s="435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421"/>
      <c r="W39" s="421"/>
      <c r="X39" s="421"/>
      <c r="Y39" s="421"/>
      <c r="Z39" s="372"/>
      <c r="AA39" s="421"/>
    </row>
    <row r="40" spans="1:27" x14ac:dyDescent="0.25">
      <c r="A40" s="352"/>
      <c r="B40" s="352"/>
      <c r="C40" s="372"/>
      <c r="D40" s="372"/>
      <c r="E40" s="372"/>
      <c r="F40" s="372"/>
      <c r="G40" s="372"/>
      <c r="H40" s="372"/>
      <c r="I40" s="372"/>
      <c r="J40" s="435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421"/>
      <c r="W40" s="421"/>
      <c r="X40" s="421"/>
      <c r="Y40" s="421"/>
      <c r="Z40" s="372"/>
      <c r="AA40" s="421"/>
    </row>
    <row r="41" spans="1:27" x14ac:dyDescent="0.25">
      <c r="A41" s="352"/>
      <c r="B41" s="352"/>
      <c r="C41" s="372"/>
      <c r="D41" s="372"/>
      <c r="E41" s="372"/>
      <c r="F41" s="372"/>
      <c r="G41" s="372"/>
      <c r="H41" s="372"/>
      <c r="I41" s="372"/>
      <c r="J41" s="435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421"/>
      <c r="W41" s="421"/>
      <c r="X41" s="421"/>
      <c r="Y41" s="421"/>
      <c r="Z41" s="372"/>
      <c r="AA41" s="421"/>
    </row>
    <row r="42" spans="1:27" x14ac:dyDescent="0.25">
      <c r="A42" s="352"/>
      <c r="B42" s="352"/>
      <c r="C42" s="352"/>
      <c r="D42" s="352"/>
      <c r="E42" s="352"/>
      <c r="F42" s="352"/>
      <c r="G42" s="372"/>
      <c r="H42" s="372"/>
      <c r="I42" s="372"/>
      <c r="J42" s="435"/>
      <c r="K42" s="372"/>
      <c r="L42" s="372"/>
      <c r="M42" s="352"/>
      <c r="N42" s="352"/>
      <c r="O42" s="352"/>
      <c r="P42" s="352"/>
      <c r="Q42" s="352"/>
      <c r="R42" s="352"/>
      <c r="S42" s="352"/>
      <c r="T42" s="352"/>
      <c r="U42" s="352"/>
      <c r="V42" s="436"/>
      <c r="W42" s="436"/>
      <c r="X42" s="436"/>
      <c r="Y42" s="436"/>
      <c r="Z42" s="352"/>
      <c r="AA42" s="421"/>
    </row>
    <row r="43" spans="1:27" x14ac:dyDescent="0.25">
      <c r="A43" s="352"/>
      <c r="B43" s="352"/>
      <c r="C43" s="352"/>
      <c r="D43" s="352"/>
      <c r="E43" s="352"/>
      <c r="F43" s="352"/>
      <c r="G43" s="372"/>
      <c r="H43" s="372"/>
      <c r="I43" s="372"/>
      <c r="J43" s="435"/>
      <c r="K43" s="372"/>
      <c r="L43" s="372"/>
      <c r="M43" s="352"/>
      <c r="N43" s="352"/>
      <c r="O43" s="352"/>
      <c r="P43" s="352"/>
      <c r="Q43" s="352"/>
      <c r="R43" s="352"/>
      <c r="S43" s="352"/>
      <c r="T43" s="352"/>
      <c r="U43" s="352"/>
      <c r="V43" s="436"/>
      <c r="W43" s="436"/>
      <c r="X43" s="436"/>
      <c r="Y43" s="436"/>
      <c r="Z43" s="352"/>
      <c r="AA43" s="421"/>
    </row>
    <row r="44" spans="1:27" ht="15.75" customHeight="1" x14ac:dyDescent="0.25">
      <c r="A44" s="352"/>
      <c r="B44" s="352"/>
      <c r="C44" s="557" t="s">
        <v>255</v>
      </c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405"/>
    </row>
    <row r="45" spans="1:27" ht="15.75" customHeight="1" x14ac:dyDescent="0.25">
      <c r="A45" s="352"/>
      <c r="B45" s="352"/>
      <c r="C45" s="557" t="s">
        <v>1</v>
      </c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405"/>
    </row>
    <row r="46" spans="1:27" s="167" customFormat="1" ht="15.75" x14ac:dyDescent="0.25">
      <c r="A46" s="352"/>
      <c r="B46" s="352"/>
      <c r="C46" s="578" t="s">
        <v>237</v>
      </c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</row>
    <row r="47" spans="1:27" s="167" customFormat="1" ht="15.75" x14ac:dyDescent="0.25">
      <c r="A47" s="352"/>
      <c r="B47" s="352"/>
      <c r="C47" s="578" t="s">
        <v>238</v>
      </c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</row>
    <row r="48" spans="1:27" ht="15.75" customHeight="1" x14ac:dyDescent="0.25">
      <c r="A48" s="352"/>
      <c r="B48" s="352"/>
      <c r="C48" s="557" t="s">
        <v>93</v>
      </c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405"/>
    </row>
    <row r="49" spans="1:44" ht="18" x14ac:dyDescent="0.25">
      <c r="A49" s="352"/>
      <c r="B49" s="352"/>
      <c r="C49" s="557" t="str">
        <f>+C7</f>
        <v>Propinsi ……………………………………………</v>
      </c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 t="s">
        <v>256</v>
      </c>
      <c r="AA49" s="437"/>
    </row>
    <row r="50" spans="1:44" s="167" customFormat="1" ht="19.5" customHeight="1" thickBot="1" x14ac:dyDescent="0.35">
      <c r="A50" s="352"/>
      <c r="B50" s="352"/>
      <c r="C50" s="558" t="s">
        <v>256</v>
      </c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392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2"/>
      <c r="B51" s="352"/>
      <c r="C51" s="559" t="s">
        <v>257</v>
      </c>
      <c r="D51" s="562" t="s">
        <v>258</v>
      </c>
      <c r="E51" s="565"/>
      <c r="F51" s="568" t="s">
        <v>85</v>
      </c>
      <c r="G51" s="569"/>
      <c r="H51" s="569"/>
      <c r="I51" s="569"/>
      <c r="J51" s="570"/>
      <c r="K51" s="568" t="s">
        <v>259</v>
      </c>
      <c r="L51" s="569"/>
      <c r="M51" s="569"/>
      <c r="N51" s="569"/>
      <c r="O51" s="570"/>
      <c r="P51" s="406"/>
      <c r="Q51" s="568">
        <v>2018</v>
      </c>
      <c r="R51" s="569"/>
      <c r="S51" s="569"/>
      <c r="T51" s="569"/>
      <c r="U51" s="570"/>
      <c r="V51" s="571" t="s">
        <v>87</v>
      </c>
      <c r="W51" s="572"/>
      <c r="X51" s="572"/>
      <c r="Y51" s="573"/>
      <c r="Z51" s="575" t="s">
        <v>88</v>
      </c>
      <c r="AA51" s="437"/>
    </row>
    <row r="52" spans="1:44" ht="15" customHeight="1" x14ac:dyDescent="0.25">
      <c r="C52" s="560"/>
      <c r="D52" s="563"/>
      <c r="E52" s="566"/>
      <c r="F52" s="550" t="s">
        <v>9</v>
      </c>
      <c r="G52" s="551"/>
      <c r="H52" s="554" t="s">
        <v>14</v>
      </c>
      <c r="I52" s="555"/>
      <c r="J52" s="556"/>
      <c r="K52" s="550" t="s">
        <v>9</v>
      </c>
      <c r="L52" s="551"/>
      <c r="M52" s="554" t="s">
        <v>14</v>
      </c>
      <c r="N52" s="555"/>
      <c r="O52" s="556"/>
      <c r="P52" s="407">
        <v>2017</v>
      </c>
      <c r="Q52" s="550" t="s">
        <v>9</v>
      </c>
      <c r="R52" s="551"/>
      <c r="S52" s="554" t="s">
        <v>14</v>
      </c>
      <c r="T52" s="555"/>
      <c r="U52" s="556"/>
      <c r="V52" s="552"/>
      <c r="W52" s="574"/>
      <c r="X52" s="574"/>
      <c r="Y52" s="553"/>
      <c r="Z52" s="576"/>
      <c r="AA52" s="438"/>
    </row>
    <row r="53" spans="1:44" x14ac:dyDescent="0.25">
      <c r="C53" s="561"/>
      <c r="D53" s="564"/>
      <c r="E53" s="567"/>
      <c r="F53" s="552"/>
      <c r="G53" s="553"/>
      <c r="H53" s="357" t="s">
        <v>240</v>
      </c>
      <c r="I53" s="358" t="s">
        <v>241</v>
      </c>
      <c r="J53" s="359" t="s">
        <v>14</v>
      </c>
      <c r="K53" s="552"/>
      <c r="L53" s="553"/>
      <c r="M53" s="357" t="s">
        <v>240</v>
      </c>
      <c r="N53" s="358" t="s">
        <v>241</v>
      </c>
      <c r="O53" s="359" t="s">
        <v>14</v>
      </c>
      <c r="P53" s="56" t="s">
        <v>10</v>
      </c>
      <c r="Q53" s="552"/>
      <c r="R53" s="553"/>
      <c r="S53" s="357" t="s">
        <v>240</v>
      </c>
      <c r="T53" s="358" t="s">
        <v>241</v>
      </c>
      <c r="U53" s="359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77"/>
      <c r="AA53" s="438"/>
    </row>
    <row r="54" spans="1:44" ht="14.25" thickBot="1" x14ac:dyDescent="0.3">
      <c r="C54" s="65">
        <v>1</v>
      </c>
      <c r="D54" s="321">
        <v>2</v>
      </c>
      <c r="E54" s="320"/>
      <c r="F54" s="547">
        <v>4</v>
      </c>
      <c r="G54" s="548"/>
      <c r="H54" s="65">
        <v>5</v>
      </c>
      <c r="I54" s="411">
        <v>6</v>
      </c>
      <c r="J54" s="64">
        <v>7</v>
      </c>
      <c r="K54" s="547">
        <v>8</v>
      </c>
      <c r="L54" s="548"/>
      <c r="M54" s="65">
        <v>9</v>
      </c>
      <c r="N54" s="411">
        <v>10</v>
      </c>
      <c r="O54" s="64">
        <v>11</v>
      </c>
      <c r="P54" s="65">
        <v>8</v>
      </c>
      <c r="Q54" s="547">
        <v>12</v>
      </c>
      <c r="R54" s="548"/>
      <c r="S54" s="65">
        <v>13</v>
      </c>
      <c r="T54" s="411">
        <v>14</v>
      </c>
      <c r="U54" s="64">
        <v>15</v>
      </c>
      <c r="V54" s="547">
        <v>16</v>
      </c>
      <c r="W54" s="549"/>
      <c r="X54" s="549"/>
      <c r="Y54" s="548"/>
      <c r="Z54" s="320">
        <v>17</v>
      </c>
      <c r="AA54" s="438"/>
    </row>
    <row r="55" spans="1:44" ht="14.25" thickTop="1" x14ac:dyDescent="0.25">
      <c r="A55" s="352"/>
      <c r="B55" s="352"/>
      <c r="C55" s="439"/>
      <c r="D55" s="440"/>
      <c r="E55" s="441"/>
      <c r="F55" s="442"/>
      <c r="G55" s="443"/>
      <c r="H55" s="444"/>
      <c r="I55" s="445"/>
      <c r="J55" s="446"/>
      <c r="K55" s="442"/>
      <c r="L55" s="443"/>
      <c r="M55" s="444"/>
      <c r="N55" s="445"/>
      <c r="O55" s="446"/>
      <c r="P55" s="439"/>
      <c r="Q55" s="442"/>
      <c r="R55" s="443"/>
      <c r="S55" s="444"/>
      <c r="T55" s="445"/>
      <c r="U55" s="446"/>
      <c r="V55" s="447"/>
      <c r="W55" s="448"/>
      <c r="X55" s="448"/>
      <c r="Y55" s="449"/>
      <c r="Z55" s="450"/>
      <c r="AA55" s="438"/>
    </row>
    <row r="56" spans="1:44" x14ac:dyDescent="0.25">
      <c r="A56" s="352">
        <v>8</v>
      </c>
      <c r="B56" s="352" t="s">
        <v>96</v>
      </c>
      <c r="C56" s="417" t="s">
        <v>15</v>
      </c>
      <c r="D56" s="451" t="s">
        <v>49</v>
      </c>
      <c r="E56" s="395" t="s">
        <v>17</v>
      </c>
      <c r="F56" s="374"/>
      <c r="G56" s="367"/>
      <c r="H56" s="396"/>
      <c r="I56" s="370"/>
      <c r="J56" s="371"/>
      <c r="K56" s="452"/>
      <c r="L56" s="453"/>
      <c r="M56" s="396"/>
      <c r="N56" s="370"/>
      <c r="O56" s="454"/>
      <c r="P56" s="444"/>
      <c r="Q56" s="452"/>
      <c r="R56" s="453"/>
      <c r="S56" s="396"/>
      <c r="T56" s="370"/>
      <c r="U56" s="454"/>
      <c r="V56" s="455"/>
      <c r="W56" s="456"/>
      <c r="X56" s="456"/>
      <c r="Y56" s="457"/>
      <c r="Z56" s="458"/>
      <c r="AA56" s="438"/>
    </row>
    <row r="57" spans="1:44" x14ac:dyDescent="0.25">
      <c r="A57" s="352">
        <v>8</v>
      </c>
      <c r="B57" s="352" t="s">
        <v>96</v>
      </c>
      <c r="C57" s="417" t="s">
        <v>15</v>
      </c>
      <c r="D57" s="451" t="s">
        <v>49</v>
      </c>
      <c r="E57" s="383" t="s">
        <v>50</v>
      </c>
      <c r="F57" s="374">
        <v>1</v>
      </c>
      <c r="G57" s="367" t="s">
        <v>19</v>
      </c>
      <c r="H57" s="396">
        <f>+J57*0.166666666666667</f>
        <v>0</v>
      </c>
      <c r="I57" s="370">
        <f>+J57*0.833333333333333</f>
        <v>0</v>
      </c>
      <c r="J57" s="375"/>
      <c r="K57" s="452"/>
      <c r="L57" s="453" t="str">
        <f>+G57</f>
        <v>Laporan</v>
      </c>
      <c r="M57" s="396">
        <f>+O57*0.166666666666667</f>
        <v>0</v>
      </c>
      <c r="N57" s="370">
        <f>+O57*0.833333333333333</f>
        <v>0</v>
      </c>
      <c r="O57" s="454">
        <f>+K57*J57</f>
        <v>0</v>
      </c>
      <c r="P57" s="444">
        <v>10000</v>
      </c>
      <c r="Q57" s="452"/>
      <c r="R57" s="453" t="str">
        <f>+G57</f>
        <v>Laporan</v>
      </c>
      <c r="S57" s="396">
        <f>+U57*0.166666666666667</f>
        <v>0</v>
      </c>
      <c r="T57" s="370">
        <f>+U57*0.833333333333333</f>
        <v>0</v>
      </c>
      <c r="U57" s="454">
        <f>+Q57*P57</f>
        <v>0</v>
      </c>
      <c r="V57" s="455"/>
      <c r="W57" s="456"/>
      <c r="X57" s="456"/>
      <c r="Y57" s="457"/>
      <c r="Z57" s="458"/>
      <c r="AA57" s="438"/>
    </row>
    <row r="58" spans="1:44" x14ac:dyDescent="0.25">
      <c r="A58" s="352"/>
      <c r="B58" s="352"/>
      <c r="C58" s="417" t="s">
        <v>15</v>
      </c>
      <c r="D58" s="451" t="s">
        <v>49</v>
      </c>
      <c r="E58" s="383" t="s">
        <v>51</v>
      </c>
      <c r="F58" s="374">
        <v>4</v>
      </c>
      <c r="G58" s="367" t="s">
        <v>19</v>
      </c>
      <c r="H58" s="396">
        <f>+J58*0.166666666666667</f>
        <v>0</v>
      </c>
      <c r="I58" s="370">
        <f>+J58*0.833333333333333</f>
        <v>0</v>
      </c>
      <c r="J58" s="375"/>
      <c r="K58" s="452"/>
      <c r="L58" s="453" t="str">
        <f t="shared" ref="L58:L73" si="7">+G58</f>
        <v>Laporan</v>
      </c>
      <c r="M58" s="396">
        <f t="shared" ref="M58:M73" si="8">+O58*0.166666666666667</f>
        <v>0</v>
      </c>
      <c r="N58" s="370">
        <f t="shared" ref="N58:N73" si="9">+O58*0.833333333333333</f>
        <v>0</v>
      </c>
      <c r="O58" s="454">
        <f t="shared" ref="O58:O73" si="10">+K58*J58</f>
        <v>0</v>
      </c>
      <c r="P58" s="444">
        <v>10001</v>
      </c>
      <c r="Q58" s="452"/>
      <c r="R58" s="453" t="str">
        <f t="shared" ref="R58:R73" si="11">+G58</f>
        <v>Laporan</v>
      </c>
      <c r="S58" s="396">
        <f t="shared" ref="S58:S73" si="12">+U58*0.166666666666667</f>
        <v>0</v>
      </c>
      <c r="T58" s="370">
        <f t="shared" ref="T58:T73" si="13">+U58*0.833333333333333</f>
        <v>0</v>
      </c>
      <c r="U58" s="454">
        <f t="shared" ref="U58:U73" si="14">+Q58*P58</f>
        <v>0</v>
      </c>
      <c r="V58" s="455"/>
      <c r="W58" s="456"/>
      <c r="X58" s="456"/>
      <c r="Y58" s="457"/>
      <c r="Z58" s="458"/>
      <c r="AA58" s="438"/>
    </row>
    <row r="59" spans="1:44" x14ac:dyDescent="0.25">
      <c r="A59" s="352"/>
      <c r="B59" s="352"/>
      <c r="C59" s="417" t="s">
        <v>24</v>
      </c>
      <c r="D59" s="451" t="s">
        <v>49</v>
      </c>
      <c r="E59" s="366" t="s">
        <v>52</v>
      </c>
      <c r="F59" s="374"/>
      <c r="G59" s="367"/>
      <c r="H59" s="396"/>
      <c r="I59" s="370"/>
      <c r="J59" s="379"/>
      <c r="K59" s="452"/>
      <c r="L59" s="453"/>
      <c r="M59" s="396"/>
      <c r="N59" s="370"/>
      <c r="O59" s="454"/>
      <c r="P59" s="444"/>
      <c r="Q59" s="452"/>
      <c r="R59" s="453"/>
      <c r="S59" s="396"/>
      <c r="T59" s="370"/>
      <c r="U59" s="454"/>
      <c r="V59" s="455"/>
      <c r="W59" s="456"/>
      <c r="X59" s="456"/>
      <c r="Y59" s="457"/>
      <c r="Z59" s="458"/>
      <c r="AA59" s="438"/>
    </row>
    <row r="60" spans="1:44" x14ac:dyDescent="0.25">
      <c r="A60" s="352">
        <v>0</v>
      </c>
      <c r="B60" s="352">
        <v>0</v>
      </c>
      <c r="C60" s="417" t="s">
        <v>24</v>
      </c>
      <c r="D60" s="451" t="s">
        <v>49</v>
      </c>
      <c r="E60" s="397" t="s">
        <v>53</v>
      </c>
      <c r="F60" s="374">
        <v>1</v>
      </c>
      <c r="G60" s="367" t="s">
        <v>19</v>
      </c>
      <c r="H60" s="396">
        <f>+J60*0.166666666666667</f>
        <v>0</v>
      </c>
      <c r="I60" s="370">
        <f>+J60*0.833333333333333</f>
        <v>0</v>
      </c>
      <c r="J60" s="375"/>
      <c r="K60" s="452"/>
      <c r="L60" s="453" t="str">
        <f t="shared" si="7"/>
        <v>Laporan</v>
      </c>
      <c r="M60" s="396">
        <f t="shared" si="8"/>
        <v>0</v>
      </c>
      <c r="N60" s="370">
        <f t="shared" si="9"/>
        <v>0</v>
      </c>
      <c r="O60" s="454">
        <f t="shared" si="10"/>
        <v>0</v>
      </c>
      <c r="P60" s="444">
        <v>10003</v>
      </c>
      <c r="Q60" s="452"/>
      <c r="R60" s="453" t="str">
        <f t="shared" si="11"/>
        <v>Laporan</v>
      </c>
      <c r="S60" s="396">
        <f t="shared" si="12"/>
        <v>0</v>
      </c>
      <c r="T60" s="370">
        <f t="shared" si="13"/>
        <v>0</v>
      </c>
      <c r="U60" s="454">
        <f t="shared" si="14"/>
        <v>0</v>
      </c>
      <c r="V60" s="455"/>
      <c r="W60" s="456"/>
      <c r="X60" s="456"/>
      <c r="Y60" s="457"/>
      <c r="Z60" s="458"/>
      <c r="AA60" s="438"/>
    </row>
    <row r="61" spans="1:44" x14ac:dyDescent="0.25">
      <c r="A61" s="352">
        <v>6</v>
      </c>
      <c r="B61" s="352" t="s">
        <v>95</v>
      </c>
      <c r="C61" s="417" t="s">
        <v>24</v>
      </c>
      <c r="D61" s="451" t="s">
        <v>49</v>
      </c>
      <c r="E61" s="397" t="s">
        <v>54</v>
      </c>
      <c r="F61" s="374">
        <v>1</v>
      </c>
      <c r="G61" s="367" t="s">
        <v>19</v>
      </c>
      <c r="H61" s="396">
        <f>+J61*0.166666666666667</f>
        <v>0</v>
      </c>
      <c r="I61" s="370">
        <f>+J61*0.833333333333333</f>
        <v>0</v>
      </c>
      <c r="J61" s="375"/>
      <c r="K61" s="452"/>
      <c r="L61" s="453" t="str">
        <f t="shared" si="7"/>
        <v>Laporan</v>
      </c>
      <c r="M61" s="396">
        <f t="shared" si="8"/>
        <v>0</v>
      </c>
      <c r="N61" s="370">
        <f t="shared" si="9"/>
        <v>0</v>
      </c>
      <c r="O61" s="454">
        <f t="shared" si="10"/>
        <v>0</v>
      </c>
      <c r="P61" s="444">
        <v>10004</v>
      </c>
      <c r="Q61" s="452"/>
      <c r="R61" s="453" t="str">
        <f t="shared" si="11"/>
        <v>Laporan</v>
      </c>
      <c r="S61" s="396">
        <f t="shared" si="12"/>
        <v>0</v>
      </c>
      <c r="T61" s="370">
        <f t="shared" si="13"/>
        <v>0</v>
      </c>
      <c r="U61" s="454">
        <f t="shared" si="14"/>
        <v>0</v>
      </c>
      <c r="V61" s="455"/>
      <c r="W61" s="456"/>
      <c r="X61" s="456"/>
      <c r="Y61" s="457"/>
      <c r="Z61" s="458"/>
      <c r="AA61" s="438"/>
    </row>
    <row r="62" spans="1:44" x14ac:dyDescent="0.25">
      <c r="A62" s="352">
        <v>4</v>
      </c>
      <c r="B62" s="352" t="s">
        <v>97</v>
      </c>
      <c r="C62" s="417" t="s">
        <v>24</v>
      </c>
      <c r="D62" s="451" t="s">
        <v>49</v>
      </c>
      <c r="E62" s="397" t="s">
        <v>55</v>
      </c>
      <c r="F62" s="374">
        <v>2</v>
      </c>
      <c r="G62" s="367" t="s">
        <v>19</v>
      </c>
      <c r="H62" s="396">
        <f>+J62*0.166666666666667</f>
        <v>0</v>
      </c>
      <c r="I62" s="370">
        <f>+J62*0.833333333333333</f>
        <v>0</v>
      </c>
      <c r="J62" s="375"/>
      <c r="K62" s="452"/>
      <c r="L62" s="453" t="str">
        <f t="shared" si="7"/>
        <v>Laporan</v>
      </c>
      <c r="M62" s="396">
        <f t="shared" si="8"/>
        <v>0</v>
      </c>
      <c r="N62" s="370">
        <f t="shared" si="9"/>
        <v>0</v>
      </c>
      <c r="O62" s="454">
        <f t="shared" si="10"/>
        <v>0</v>
      </c>
      <c r="P62" s="444">
        <v>10005</v>
      </c>
      <c r="Q62" s="452"/>
      <c r="R62" s="453" t="str">
        <f t="shared" si="11"/>
        <v>Laporan</v>
      </c>
      <c r="S62" s="396">
        <f t="shared" si="12"/>
        <v>0</v>
      </c>
      <c r="T62" s="370">
        <f t="shared" si="13"/>
        <v>0</v>
      </c>
      <c r="U62" s="454">
        <f t="shared" si="14"/>
        <v>0</v>
      </c>
      <c r="V62" s="455"/>
      <c r="W62" s="456"/>
      <c r="X62" s="456"/>
      <c r="Y62" s="457"/>
      <c r="Z62" s="458"/>
      <c r="AA62" s="421"/>
    </row>
    <row r="63" spans="1:44" x14ac:dyDescent="0.25">
      <c r="A63" s="352">
        <v>0</v>
      </c>
      <c r="B63" s="352">
        <v>0</v>
      </c>
      <c r="C63" s="417" t="s">
        <v>24</v>
      </c>
      <c r="D63" s="451" t="s">
        <v>49</v>
      </c>
      <c r="E63" s="397" t="s">
        <v>56</v>
      </c>
      <c r="F63" s="374">
        <v>1</v>
      </c>
      <c r="G63" s="367" t="s">
        <v>19</v>
      </c>
      <c r="H63" s="396">
        <f>+J63*0.166666666666667</f>
        <v>0</v>
      </c>
      <c r="I63" s="370">
        <f>+J63*0.833333333333333</f>
        <v>0</v>
      </c>
      <c r="J63" s="375"/>
      <c r="K63" s="452"/>
      <c r="L63" s="453" t="str">
        <f t="shared" si="7"/>
        <v>Laporan</v>
      </c>
      <c r="M63" s="396">
        <f t="shared" si="8"/>
        <v>0</v>
      </c>
      <c r="N63" s="370">
        <f t="shared" si="9"/>
        <v>0</v>
      </c>
      <c r="O63" s="454">
        <f t="shared" si="10"/>
        <v>0</v>
      </c>
      <c r="P63" s="444">
        <v>10006</v>
      </c>
      <c r="Q63" s="452"/>
      <c r="R63" s="453" t="str">
        <f t="shared" si="11"/>
        <v>Laporan</v>
      </c>
      <c r="S63" s="396">
        <f t="shared" si="12"/>
        <v>0</v>
      </c>
      <c r="T63" s="370">
        <f t="shared" si="13"/>
        <v>0</v>
      </c>
      <c r="U63" s="454">
        <f t="shared" si="14"/>
        <v>0</v>
      </c>
      <c r="V63" s="455"/>
      <c r="W63" s="456"/>
      <c r="X63" s="456"/>
      <c r="Y63" s="457"/>
      <c r="Z63" s="458"/>
      <c r="AA63" s="421"/>
    </row>
    <row r="64" spans="1:44" x14ac:dyDescent="0.25">
      <c r="A64" s="352"/>
      <c r="B64" s="352"/>
      <c r="C64" s="417" t="s">
        <v>33</v>
      </c>
      <c r="D64" s="451" t="s">
        <v>49</v>
      </c>
      <c r="E64" s="366" t="s">
        <v>57</v>
      </c>
      <c r="F64" s="374"/>
      <c r="G64" s="367"/>
      <c r="H64" s="396"/>
      <c r="I64" s="370"/>
      <c r="J64" s="379"/>
      <c r="K64" s="374"/>
      <c r="L64" s="453"/>
      <c r="M64" s="396"/>
      <c r="N64" s="370"/>
      <c r="O64" s="454"/>
      <c r="P64" s="444"/>
      <c r="Q64" s="452"/>
      <c r="R64" s="453"/>
      <c r="S64" s="396"/>
      <c r="T64" s="370"/>
      <c r="U64" s="454"/>
      <c r="V64" s="455"/>
      <c r="W64" s="456"/>
      <c r="X64" s="456"/>
      <c r="Y64" s="457"/>
      <c r="Z64" s="458"/>
      <c r="AA64" s="421"/>
    </row>
    <row r="65" spans="1:27" x14ac:dyDescent="0.25">
      <c r="A65" s="352"/>
      <c r="B65" s="352"/>
      <c r="C65" s="417" t="s">
        <v>33</v>
      </c>
      <c r="D65" s="451" t="s">
        <v>49</v>
      </c>
      <c r="E65" s="383" t="s">
        <v>58</v>
      </c>
      <c r="F65" s="374">
        <v>1</v>
      </c>
      <c r="G65" s="367" t="s">
        <v>19</v>
      </c>
      <c r="H65" s="396">
        <f>+J65*0.166666666666667</f>
        <v>0</v>
      </c>
      <c r="I65" s="370">
        <f>+J65*0.833333333333333</f>
        <v>0</v>
      </c>
      <c r="J65" s="375"/>
      <c r="K65" s="452"/>
      <c r="L65" s="453" t="str">
        <f t="shared" si="7"/>
        <v>Laporan</v>
      </c>
      <c r="M65" s="396">
        <f t="shared" si="8"/>
        <v>0</v>
      </c>
      <c r="N65" s="370">
        <f t="shared" si="9"/>
        <v>0</v>
      </c>
      <c r="O65" s="454">
        <f t="shared" si="10"/>
        <v>0</v>
      </c>
      <c r="P65" s="444">
        <v>10008</v>
      </c>
      <c r="Q65" s="452"/>
      <c r="R65" s="453" t="str">
        <f t="shared" si="11"/>
        <v>Laporan</v>
      </c>
      <c r="S65" s="396">
        <f t="shared" si="12"/>
        <v>0</v>
      </c>
      <c r="T65" s="370">
        <f t="shared" si="13"/>
        <v>0</v>
      </c>
      <c r="U65" s="454">
        <f t="shared" si="14"/>
        <v>0</v>
      </c>
      <c r="V65" s="455"/>
      <c r="W65" s="456"/>
      <c r="X65" s="456"/>
      <c r="Y65" s="457"/>
      <c r="Z65" s="458"/>
      <c r="AA65" s="421"/>
    </row>
    <row r="66" spans="1:27" x14ac:dyDescent="0.25">
      <c r="A66" s="352"/>
      <c r="B66" s="352"/>
      <c r="C66" s="417" t="s">
        <v>59</v>
      </c>
      <c r="D66" s="451" t="s">
        <v>49</v>
      </c>
      <c r="E66" s="366" t="s">
        <v>60</v>
      </c>
      <c r="F66" s="374">
        <v>1</v>
      </c>
      <c r="G66" s="367" t="s">
        <v>248</v>
      </c>
      <c r="H66" s="396">
        <f>+J66*0.166666666666667</f>
        <v>0</v>
      </c>
      <c r="I66" s="370">
        <f>+J66*0.833333333333333</f>
        <v>0</v>
      </c>
      <c r="J66" s="379"/>
      <c r="K66" s="452"/>
      <c r="L66" s="453" t="str">
        <f t="shared" si="7"/>
        <v>Ls</v>
      </c>
      <c r="M66" s="396">
        <f t="shared" si="8"/>
        <v>0</v>
      </c>
      <c r="N66" s="370">
        <f t="shared" si="9"/>
        <v>0</v>
      </c>
      <c r="O66" s="454">
        <f t="shared" si="10"/>
        <v>0</v>
      </c>
      <c r="P66" s="444">
        <v>10009</v>
      </c>
      <c r="Q66" s="452"/>
      <c r="R66" s="453" t="str">
        <f t="shared" si="11"/>
        <v>Ls</v>
      </c>
      <c r="S66" s="396">
        <f t="shared" si="12"/>
        <v>0</v>
      </c>
      <c r="T66" s="370">
        <f t="shared" si="13"/>
        <v>0</v>
      </c>
      <c r="U66" s="454">
        <f t="shared" si="14"/>
        <v>0</v>
      </c>
      <c r="V66" s="455"/>
      <c r="W66" s="456"/>
      <c r="X66" s="456"/>
      <c r="Y66" s="457"/>
      <c r="Z66" s="458"/>
      <c r="AA66" s="421"/>
    </row>
    <row r="67" spans="1:27" x14ac:dyDescent="0.25">
      <c r="A67" s="352">
        <v>6</v>
      </c>
      <c r="B67" s="352" t="s">
        <v>95</v>
      </c>
      <c r="C67" s="417" t="s">
        <v>72</v>
      </c>
      <c r="D67" s="451" t="s">
        <v>49</v>
      </c>
      <c r="E67" s="367" t="s">
        <v>73</v>
      </c>
      <c r="F67" s="374">
        <v>2</v>
      </c>
      <c r="G67" s="367" t="s">
        <v>19</v>
      </c>
      <c r="H67" s="396">
        <f>+J67*0.166666666666667</f>
        <v>0</v>
      </c>
      <c r="I67" s="370">
        <f>+J67*0.833333333333333</f>
        <v>0</v>
      </c>
      <c r="J67" s="375"/>
      <c r="K67" s="452"/>
      <c r="L67" s="453" t="str">
        <f t="shared" si="7"/>
        <v>Laporan</v>
      </c>
      <c r="M67" s="396">
        <f t="shared" si="8"/>
        <v>0</v>
      </c>
      <c r="N67" s="370">
        <f t="shared" si="9"/>
        <v>0</v>
      </c>
      <c r="O67" s="454">
        <f t="shared" si="10"/>
        <v>0</v>
      </c>
      <c r="P67" s="444">
        <v>10010</v>
      </c>
      <c r="Q67" s="452"/>
      <c r="R67" s="453" t="str">
        <f t="shared" si="11"/>
        <v>Laporan</v>
      </c>
      <c r="S67" s="396">
        <f t="shared" si="12"/>
        <v>0</v>
      </c>
      <c r="T67" s="370">
        <f t="shared" si="13"/>
        <v>0</v>
      </c>
      <c r="U67" s="454">
        <f t="shared" si="14"/>
        <v>0</v>
      </c>
      <c r="V67" s="455"/>
      <c r="W67" s="456"/>
      <c r="X67" s="456"/>
      <c r="Y67" s="457"/>
      <c r="Z67" s="458"/>
      <c r="AA67" s="421"/>
    </row>
    <row r="68" spans="1:27" x14ac:dyDescent="0.25">
      <c r="A68" s="352"/>
      <c r="B68" s="352"/>
      <c r="C68" s="417" t="s">
        <v>74</v>
      </c>
      <c r="D68" s="451" t="s">
        <v>49</v>
      </c>
      <c r="E68" s="398" t="s">
        <v>75</v>
      </c>
      <c r="F68" s="374">
        <v>1</v>
      </c>
      <c r="G68" s="367" t="s">
        <v>19</v>
      </c>
      <c r="H68" s="396">
        <f t="shared" ref="H68:H69" si="15">+J68*0.166666666666667</f>
        <v>0</v>
      </c>
      <c r="I68" s="370">
        <f t="shared" ref="I68:I72" si="16">+J68*0.833333333333333</f>
        <v>0</v>
      </c>
      <c r="J68" s="375"/>
      <c r="K68" s="452"/>
      <c r="L68" s="453" t="str">
        <f t="shared" si="7"/>
        <v>Laporan</v>
      </c>
      <c r="M68" s="396">
        <f t="shared" si="8"/>
        <v>0</v>
      </c>
      <c r="N68" s="370">
        <f t="shared" si="9"/>
        <v>0</v>
      </c>
      <c r="O68" s="454">
        <f t="shared" si="10"/>
        <v>0</v>
      </c>
      <c r="P68" s="444">
        <v>10011</v>
      </c>
      <c r="Q68" s="452"/>
      <c r="R68" s="453" t="str">
        <f t="shared" si="11"/>
        <v>Laporan</v>
      </c>
      <c r="S68" s="396">
        <f t="shared" si="12"/>
        <v>0</v>
      </c>
      <c r="T68" s="370">
        <f t="shared" si="13"/>
        <v>0</v>
      </c>
      <c r="U68" s="454">
        <f t="shared" si="14"/>
        <v>0</v>
      </c>
      <c r="V68" s="455"/>
      <c r="W68" s="456"/>
      <c r="X68" s="456"/>
      <c r="Y68" s="457"/>
      <c r="Z68" s="458"/>
      <c r="AA68" s="421"/>
    </row>
    <row r="69" spans="1:27" x14ac:dyDescent="0.25">
      <c r="A69" s="352"/>
      <c r="B69" s="352"/>
      <c r="C69" s="417" t="s">
        <v>76</v>
      </c>
      <c r="D69" s="451" t="s">
        <v>49</v>
      </c>
      <c r="E69" s="398" t="s">
        <v>77</v>
      </c>
      <c r="F69" s="374">
        <v>1</v>
      </c>
      <c r="G69" s="367" t="s">
        <v>19</v>
      </c>
      <c r="H69" s="396">
        <f t="shared" si="15"/>
        <v>0</v>
      </c>
      <c r="I69" s="370">
        <f t="shared" si="16"/>
        <v>0</v>
      </c>
      <c r="J69" s="375"/>
      <c r="K69" s="452"/>
      <c r="L69" s="453" t="str">
        <f t="shared" si="7"/>
        <v>Laporan</v>
      </c>
      <c r="M69" s="396">
        <f t="shared" si="8"/>
        <v>0</v>
      </c>
      <c r="N69" s="370">
        <f t="shared" si="9"/>
        <v>0</v>
      </c>
      <c r="O69" s="454">
        <f t="shared" si="10"/>
        <v>0</v>
      </c>
      <c r="P69" s="444">
        <v>10012</v>
      </c>
      <c r="Q69" s="452"/>
      <c r="R69" s="453" t="str">
        <f t="shared" si="11"/>
        <v>Laporan</v>
      </c>
      <c r="S69" s="396">
        <f t="shared" si="12"/>
        <v>0</v>
      </c>
      <c r="T69" s="370">
        <f t="shared" si="13"/>
        <v>0</v>
      </c>
      <c r="U69" s="454">
        <f t="shared" si="14"/>
        <v>0</v>
      </c>
      <c r="V69" s="455"/>
      <c r="W69" s="456"/>
      <c r="X69" s="456"/>
      <c r="Y69" s="457"/>
      <c r="Z69" s="458"/>
      <c r="AA69" s="421"/>
    </row>
    <row r="70" spans="1:27" x14ac:dyDescent="0.25">
      <c r="A70" s="352">
        <v>0</v>
      </c>
      <c r="B70" s="352">
        <v>0</v>
      </c>
      <c r="C70" s="417"/>
      <c r="D70" s="451"/>
      <c r="E70" s="398" t="s">
        <v>250</v>
      </c>
      <c r="F70" s="374"/>
      <c r="G70" s="367"/>
      <c r="H70" s="396"/>
      <c r="I70" s="370"/>
      <c r="J70" s="375"/>
      <c r="K70" s="452"/>
      <c r="L70" s="453"/>
      <c r="M70" s="396"/>
      <c r="N70" s="370"/>
      <c r="O70" s="454"/>
      <c r="P70" s="444"/>
      <c r="Q70" s="452"/>
      <c r="R70" s="453"/>
      <c r="S70" s="396"/>
      <c r="T70" s="370"/>
      <c r="U70" s="454"/>
      <c r="V70" s="455"/>
      <c r="W70" s="456"/>
      <c r="X70" s="456"/>
      <c r="Y70" s="457"/>
      <c r="Z70" s="458"/>
      <c r="AA70" s="421"/>
    </row>
    <row r="71" spans="1:27" x14ac:dyDescent="0.25">
      <c r="A71" s="352"/>
      <c r="B71" s="352"/>
      <c r="C71" s="417" t="s">
        <v>78</v>
      </c>
      <c r="D71" s="451" t="s">
        <v>49</v>
      </c>
      <c r="E71" s="380" t="s">
        <v>251</v>
      </c>
      <c r="F71" s="374">
        <v>4</v>
      </c>
      <c r="G71" s="367" t="s">
        <v>252</v>
      </c>
      <c r="H71" s="396">
        <f t="shared" ref="H71:H72" si="17">+J71*0.166666666666667</f>
        <v>0</v>
      </c>
      <c r="I71" s="370">
        <f t="shared" si="16"/>
        <v>0</v>
      </c>
      <c r="J71" s="375"/>
      <c r="K71" s="452"/>
      <c r="L71" s="453" t="str">
        <f t="shared" si="7"/>
        <v>Dokumen</v>
      </c>
      <c r="M71" s="396">
        <f t="shared" si="8"/>
        <v>0</v>
      </c>
      <c r="N71" s="370">
        <f t="shared" si="9"/>
        <v>0</v>
      </c>
      <c r="O71" s="454">
        <f t="shared" si="10"/>
        <v>0</v>
      </c>
      <c r="P71" s="444">
        <v>10014</v>
      </c>
      <c r="Q71" s="452"/>
      <c r="R71" s="453" t="str">
        <f t="shared" si="11"/>
        <v>Dokumen</v>
      </c>
      <c r="S71" s="396">
        <f t="shared" si="12"/>
        <v>0</v>
      </c>
      <c r="T71" s="370">
        <f t="shared" si="13"/>
        <v>0</v>
      </c>
      <c r="U71" s="454">
        <f t="shared" si="14"/>
        <v>0</v>
      </c>
      <c r="V71" s="455"/>
      <c r="W71" s="456"/>
      <c r="X71" s="456"/>
      <c r="Y71" s="457"/>
      <c r="Z71" s="458"/>
      <c r="AA71" s="421"/>
    </row>
    <row r="72" spans="1:27" x14ac:dyDescent="0.25">
      <c r="A72" s="352"/>
      <c r="B72" s="352"/>
      <c r="C72" s="417" t="s">
        <v>33</v>
      </c>
      <c r="D72" s="451" t="s">
        <v>49</v>
      </c>
      <c r="E72" s="380" t="s">
        <v>253</v>
      </c>
      <c r="F72" s="374">
        <v>4</v>
      </c>
      <c r="G72" s="367" t="s">
        <v>252</v>
      </c>
      <c r="H72" s="396">
        <f t="shared" si="17"/>
        <v>0</v>
      </c>
      <c r="I72" s="370">
        <f t="shared" si="16"/>
        <v>0</v>
      </c>
      <c r="J72" s="375"/>
      <c r="K72" s="452"/>
      <c r="L72" s="453" t="str">
        <f t="shared" si="7"/>
        <v>Dokumen</v>
      </c>
      <c r="M72" s="396">
        <f t="shared" si="8"/>
        <v>0</v>
      </c>
      <c r="N72" s="370">
        <f t="shared" si="9"/>
        <v>0</v>
      </c>
      <c r="O72" s="454">
        <f t="shared" si="10"/>
        <v>0</v>
      </c>
      <c r="P72" s="444">
        <v>10015</v>
      </c>
      <c r="Q72" s="452"/>
      <c r="R72" s="453" t="str">
        <f t="shared" si="11"/>
        <v>Dokumen</v>
      </c>
      <c r="S72" s="396">
        <f t="shared" si="12"/>
        <v>0</v>
      </c>
      <c r="T72" s="370">
        <f t="shared" si="13"/>
        <v>0</v>
      </c>
      <c r="U72" s="454">
        <f t="shared" si="14"/>
        <v>0</v>
      </c>
      <c r="V72" s="455"/>
      <c r="W72" s="456"/>
      <c r="X72" s="456"/>
      <c r="Y72" s="457"/>
      <c r="Z72" s="458"/>
      <c r="AA72" s="421"/>
    </row>
    <row r="73" spans="1:27" ht="14.25" thickBot="1" x14ac:dyDescent="0.3">
      <c r="A73" s="352"/>
      <c r="B73" s="352"/>
      <c r="C73" s="459" t="s">
        <v>59</v>
      </c>
      <c r="D73" s="460" t="s">
        <v>49</v>
      </c>
      <c r="E73" s="398" t="s">
        <v>254</v>
      </c>
      <c r="F73" s="374">
        <v>1</v>
      </c>
      <c r="G73" s="367" t="s">
        <v>19</v>
      </c>
      <c r="H73" s="396">
        <f>+J73*0.166666666666667</f>
        <v>0</v>
      </c>
      <c r="I73" s="370">
        <f>+J73*0.833333333333333</f>
        <v>0</v>
      </c>
      <c r="J73" s="375"/>
      <c r="K73" s="452"/>
      <c r="L73" s="453" t="str">
        <f t="shared" si="7"/>
        <v>Laporan</v>
      </c>
      <c r="M73" s="396">
        <f t="shared" si="8"/>
        <v>0</v>
      </c>
      <c r="N73" s="370">
        <f t="shared" si="9"/>
        <v>0</v>
      </c>
      <c r="O73" s="454">
        <f t="shared" si="10"/>
        <v>0</v>
      </c>
      <c r="P73" s="444">
        <v>10016</v>
      </c>
      <c r="Q73" s="452"/>
      <c r="R73" s="453" t="str">
        <f t="shared" si="11"/>
        <v>Laporan</v>
      </c>
      <c r="S73" s="396">
        <f t="shared" si="12"/>
        <v>0</v>
      </c>
      <c r="T73" s="370">
        <f t="shared" si="13"/>
        <v>0</v>
      </c>
      <c r="U73" s="454">
        <f t="shared" si="14"/>
        <v>0</v>
      </c>
      <c r="V73" s="455"/>
      <c r="W73" s="456"/>
      <c r="X73" s="456"/>
      <c r="Y73" s="457"/>
      <c r="Z73" s="458"/>
      <c r="AA73" s="421"/>
    </row>
    <row r="74" spans="1:27" ht="15" thickTop="1" thickBot="1" x14ac:dyDescent="0.3">
      <c r="A74" s="352"/>
      <c r="B74" s="352"/>
      <c r="C74" s="388"/>
      <c r="D74" s="389"/>
      <c r="E74" s="390"/>
      <c r="F74" s="388"/>
      <c r="G74" s="390"/>
      <c r="H74" s="391">
        <f>SUM(H57:H73)</f>
        <v>0</v>
      </c>
      <c r="I74" s="391">
        <f>SUM(I57:I73)</f>
        <v>0</v>
      </c>
      <c r="J74" s="390">
        <f>SUM(J56:J73)</f>
        <v>0</v>
      </c>
      <c r="K74" s="388"/>
      <c r="L74" s="390"/>
      <c r="M74" s="391">
        <f>SUM(M57:M73)</f>
        <v>0</v>
      </c>
      <c r="N74" s="391">
        <f>SUM(N57:N73)</f>
        <v>0</v>
      </c>
      <c r="O74" s="390">
        <f>SUM(O56:O73)</f>
        <v>0</v>
      </c>
      <c r="P74" s="430"/>
      <c r="Q74" s="388"/>
      <c r="R74" s="390"/>
      <c r="S74" s="391">
        <f>SUM(S57:S73)</f>
        <v>0</v>
      </c>
      <c r="T74" s="391">
        <f>SUM(T57:T73)</f>
        <v>0</v>
      </c>
      <c r="U74" s="390">
        <f>SUM(U56:U73)</f>
        <v>0</v>
      </c>
      <c r="V74" s="431"/>
      <c r="W74" s="432"/>
      <c r="X74" s="432"/>
      <c r="Y74" s="433"/>
      <c r="Z74" s="434"/>
      <c r="AA74" s="421"/>
    </row>
    <row r="75" spans="1:27" ht="14.25" thickTop="1" x14ac:dyDescent="0.25">
      <c r="A75" s="352"/>
      <c r="B75" s="352"/>
      <c r="C75" s="352"/>
      <c r="D75" s="352"/>
      <c r="E75" s="352"/>
      <c r="F75" s="352"/>
      <c r="G75" s="352"/>
      <c r="H75" s="352"/>
      <c r="I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421"/>
    </row>
    <row r="76" spans="1:27" ht="3.75" customHeight="1" x14ac:dyDescent="0.25">
      <c r="A76" s="352"/>
      <c r="B76" s="352"/>
      <c r="C76" s="352"/>
      <c r="D76" s="352"/>
      <c r="E76" s="352"/>
      <c r="F76" s="352"/>
      <c r="G76" s="352"/>
      <c r="H76" s="352"/>
      <c r="I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421"/>
    </row>
    <row r="77" spans="1:27" hidden="1" x14ac:dyDescent="0.25">
      <c r="A77" s="352"/>
      <c r="B77" s="352"/>
      <c r="C77" s="352"/>
      <c r="D77" s="352"/>
      <c r="E77" s="352"/>
      <c r="F77" s="352"/>
      <c r="G77" s="352"/>
      <c r="H77" s="352"/>
      <c r="I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421"/>
    </row>
    <row r="78" spans="1:27" ht="2.25" hidden="1" customHeight="1" x14ac:dyDescent="0.25">
      <c r="A78" s="352"/>
      <c r="B78" s="352"/>
      <c r="C78" s="352"/>
      <c r="D78" s="352"/>
      <c r="E78" s="352"/>
      <c r="F78" s="352"/>
      <c r="G78" s="352"/>
      <c r="H78" s="352"/>
      <c r="I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421"/>
    </row>
    <row r="79" spans="1:27" hidden="1" x14ac:dyDescent="0.25">
      <c r="A79" s="352"/>
      <c r="B79" s="352"/>
      <c r="C79" s="352"/>
      <c r="D79" s="352"/>
      <c r="E79" s="352"/>
      <c r="F79" s="352"/>
      <c r="G79" s="352"/>
      <c r="H79" s="352"/>
      <c r="I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421"/>
    </row>
    <row r="80" spans="1:27" hidden="1" x14ac:dyDescent="0.25">
      <c r="A80" s="170">
        <v>1</v>
      </c>
      <c r="B80" s="461" t="s">
        <v>262</v>
      </c>
      <c r="C80" s="352"/>
      <c r="D80" s="425" t="e">
        <f>SUMIF(D$6:D$73,B80,(#REF!))</f>
        <v>#REF!</v>
      </c>
      <c r="E80" s="352"/>
      <c r="F80" s="352"/>
      <c r="G80" s="352"/>
      <c r="H80" s="352"/>
      <c r="I80" s="352"/>
      <c r="J80" s="462">
        <v>26857608.602080908</v>
      </c>
      <c r="K80" s="352"/>
      <c r="L80" s="352"/>
      <c r="M80" s="352"/>
      <c r="N80" s="352"/>
      <c r="O80" s="352"/>
      <c r="P80" s="352" t="s">
        <v>263</v>
      </c>
      <c r="Q80" s="352"/>
      <c r="R80" s="352"/>
      <c r="S80" s="352"/>
      <c r="T80" s="352"/>
      <c r="U80" s="352"/>
      <c r="V80" s="352" t="s">
        <v>264</v>
      </c>
      <c r="W80" s="352" t="s">
        <v>265</v>
      </c>
      <c r="X80" s="352"/>
      <c r="Y80" s="167" t="s">
        <v>266</v>
      </c>
      <c r="Z80" s="352"/>
      <c r="AA80" s="421"/>
    </row>
    <row r="81" spans="1:27" hidden="1" x14ac:dyDescent="0.25">
      <c r="A81" s="170">
        <v>2</v>
      </c>
      <c r="B81" s="461" t="s">
        <v>267</v>
      </c>
      <c r="C81" s="352"/>
      <c r="D81" s="425" t="e">
        <f>SUMIF(D$6:D$73,B81,(#REF!))</f>
        <v>#REF!</v>
      </c>
      <c r="E81" s="352">
        <f t="shared" ref="E81:E86" si="18">+P81*F81</f>
        <v>1540000</v>
      </c>
      <c r="F81" s="352">
        <v>22</v>
      </c>
      <c r="G81" s="352" t="s">
        <v>268</v>
      </c>
      <c r="H81" s="352"/>
      <c r="I81" s="352"/>
      <c r="J81" s="463">
        <f>+J89-J80</f>
        <v>-26857608.602080908</v>
      </c>
      <c r="K81" s="463"/>
      <c r="L81" s="463"/>
      <c r="M81" s="463"/>
      <c r="N81" s="463"/>
      <c r="O81" s="463"/>
      <c r="P81" s="463">
        <f>14*5000</f>
        <v>70000</v>
      </c>
      <c r="Q81" s="463"/>
      <c r="R81" s="352"/>
      <c r="S81" s="352"/>
      <c r="T81" s="352"/>
      <c r="U81" s="463"/>
      <c r="V81" s="352">
        <v>40000</v>
      </c>
      <c r="W81" s="464">
        <v>52</v>
      </c>
      <c r="X81" s="352" t="s">
        <v>269</v>
      </c>
      <c r="Y81" s="465">
        <v>0</v>
      </c>
      <c r="Z81" s="463"/>
      <c r="AA81" s="421"/>
    </row>
    <row r="82" spans="1:27" hidden="1" x14ac:dyDescent="0.25">
      <c r="A82" s="170">
        <v>3</v>
      </c>
      <c r="B82" s="461" t="s">
        <v>270</v>
      </c>
      <c r="C82" s="352"/>
      <c r="D82" s="425" t="e">
        <f>SUMIF(D$6:D$73,B82,(#REF!))</f>
        <v>#REF!</v>
      </c>
      <c r="E82" s="352">
        <f t="shared" si="18"/>
        <v>180000</v>
      </c>
      <c r="F82" s="167">
        <v>3</v>
      </c>
      <c r="G82" s="352" t="s">
        <v>268</v>
      </c>
      <c r="H82" s="352"/>
      <c r="I82" s="352"/>
      <c r="K82" s="463"/>
      <c r="L82" s="463"/>
      <c r="M82" s="463"/>
      <c r="N82" s="463"/>
      <c r="O82" s="463"/>
      <c r="P82" s="463">
        <f>12*5000</f>
        <v>60000</v>
      </c>
      <c r="Q82" s="463"/>
      <c r="R82" s="352"/>
      <c r="S82" s="352"/>
      <c r="T82" s="352"/>
      <c r="U82" s="463"/>
      <c r="V82" s="352">
        <v>30000</v>
      </c>
      <c r="W82" s="352"/>
      <c r="X82" s="352"/>
      <c r="Z82" s="463"/>
      <c r="AA82" s="421"/>
    </row>
    <row r="83" spans="1:27" hidden="1" x14ac:dyDescent="0.25">
      <c r="A83" s="170">
        <v>4</v>
      </c>
      <c r="B83" s="461" t="s">
        <v>271</v>
      </c>
      <c r="C83" s="352"/>
      <c r="D83" s="425" t="e">
        <f>SUMIF(D$6:D$73,B83,(#REF!))</f>
        <v>#REF!</v>
      </c>
      <c r="E83" s="352">
        <f t="shared" si="18"/>
        <v>990000</v>
      </c>
      <c r="F83" s="463">
        <v>18</v>
      </c>
      <c r="G83" s="352" t="s">
        <v>268</v>
      </c>
      <c r="H83" s="352"/>
      <c r="I83" s="352"/>
      <c r="K83" s="463"/>
      <c r="L83" s="463"/>
      <c r="M83" s="463"/>
      <c r="N83" s="463"/>
      <c r="O83" s="463"/>
      <c r="P83" s="463">
        <f>11*5000</f>
        <v>55000</v>
      </c>
      <c r="Q83" s="463"/>
      <c r="R83" s="352"/>
      <c r="S83" s="352"/>
      <c r="T83" s="352"/>
      <c r="U83" s="463"/>
      <c r="V83" s="352"/>
      <c r="W83" s="352"/>
      <c r="X83" s="352"/>
      <c r="Z83" s="463"/>
      <c r="AA83" s="421"/>
    </row>
    <row r="84" spans="1:27" hidden="1" x14ac:dyDescent="0.25">
      <c r="A84" s="170">
        <v>5</v>
      </c>
      <c r="B84" s="466" t="s">
        <v>16</v>
      </c>
      <c r="C84" s="352"/>
      <c r="D84" s="425" t="e">
        <f>SUMIF(D$6:D$73,B84,(#REF!))</f>
        <v>#REF!</v>
      </c>
      <c r="E84" s="352">
        <f t="shared" si="18"/>
        <v>225000</v>
      </c>
      <c r="F84" s="463">
        <v>5</v>
      </c>
      <c r="G84" s="352" t="s">
        <v>268</v>
      </c>
      <c r="H84" s="352"/>
      <c r="I84" s="352"/>
      <c r="K84" s="467"/>
      <c r="L84" s="467"/>
      <c r="M84" s="467"/>
      <c r="N84" s="467"/>
      <c r="O84" s="467"/>
      <c r="P84" s="467">
        <f>9*5000</f>
        <v>45000</v>
      </c>
      <c r="Q84" s="467"/>
      <c r="R84" s="352"/>
      <c r="S84" s="352"/>
      <c r="T84" s="352"/>
      <c r="U84" s="467"/>
      <c r="V84" s="352"/>
      <c r="W84" s="352"/>
      <c r="X84" s="352"/>
      <c r="Z84" s="467"/>
      <c r="AA84" s="421"/>
    </row>
    <row r="85" spans="1:27" hidden="1" x14ac:dyDescent="0.25">
      <c r="A85" s="170">
        <v>6</v>
      </c>
      <c r="B85" s="466" t="s">
        <v>49</v>
      </c>
      <c r="C85" s="352"/>
      <c r="D85" s="425" t="e">
        <f>SUMIF(D$6:D$73,B85,(#REF!))</f>
        <v>#REF!</v>
      </c>
      <c r="E85" s="352">
        <f t="shared" si="18"/>
        <v>440000</v>
      </c>
      <c r="F85" s="167">
        <v>11</v>
      </c>
      <c r="G85" s="352" t="s">
        <v>268</v>
      </c>
      <c r="H85" s="352"/>
      <c r="I85" s="352"/>
      <c r="K85" s="463"/>
      <c r="L85" s="463"/>
      <c r="M85" s="463"/>
      <c r="N85" s="463"/>
      <c r="O85" s="463"/>
      <c r="P85" s="463">
        <f>8*5000</f>
        <v>40000</v>
      </c>
      <c r="Q85" s="463"/>
      <c r="R85" s="352"/>
      <c r="S85" s="352"/>
      <c r="T85" s="352"/>
      <c r="U85" s="463"/>
      <c r="V85" s="352"/>
      <c r="W85" s="352"/>
      <c r="X85" s="352"/>
      <c r="Z85" s="463"/>
      <c r="AA85" s="421"/>
    </row>
    <row r="86" spans="1:27" hidden="1" x14ac:dyDescent="0.25">
      <c r="A86" s="170">
        <v>7</v>
      </c>
      <c r="B86" s="466" t="s">
        <v>272</v>
      </c>
      <c r="C86" s="352"/>
      <c r="D86" s="425" t="e">
        <f>SUMIF(D$6:D$73,B86,(#REF!))</f>
        <v>#REF!</v>
      </c>
      <c r="E86" s="352">
        <f t="shared" si="18"/>
        <v>450000</v>
      </c>
      <c r="F86" s="167">
        <v>15</v>
      </c>
      <c r="G86" s="352" t="s">
        <v>268</v>
      </c>
      <c r="H86" s="352"/>
      <c r="I86" s="352"/>
      <c r="K86" s="463"/>
      <c r="L86" s="463"/>
      <c r="M86" s="463"/>
      <c r="N86" s="463"/>
      <c r="O86" s="463"/>
      <c r="P86" s="463">
        <f>6*5000</f>
        <v>30000</v>
      </c>
      <c r="Q86" s="463"/>
      <c r="R86" s="352"/>
      <c r="S86" s="352"/>
      <c r="T86" s="352"/>
      <c r="U86" s="463"/>
      <c r="V86" s="352"/>
      <c r="W86" s="352"/>
      <c r="X86" s="352"/>
      <c r="Z86" s="463"/>
      <c r="AA86" s="421"/>
    </row>
    <row r="87" spans="1:27" hidden="1" x14ac:dyDescent="0.25">
      <c r="A87" s="352"/>
      <c r="B87" s="352"/>
      <c r="C87" s="352"/>
      <c r="D87" s="352"/>
      <c r="E87" s="468" t="s">
        <v>273</v>
      </c>
      <c r="F87" s="468"/>
      <c r="G87" s="468"/>
      <c r="H87" s="468"/>
      <c r="I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9">
        <v>0.3</v>
      </c>
      <c r="X87" s="468" t="s">
        <v>274</v>
      </c>
      <c r="Y87" s="470"/>
      <c r="Z87" s="468"/>
      <c r="AA87" s="421"/>
    </row>
    <row r="88" spans="1:27" hidden="1" x14ac:dyDescent="0.25">
      <c r="A88" s="352"/>
      <c r="B88" s="352"/>
      <c r="C88" s="352"/>
      <c r="D88" s="352"/>
      <c r="E88" s="468" t="s">
        <v>275</v>
      </c>
      <c r="F88" s="468"/>
      <c r="G88" s="468"/>
      <c r="H88" s="468"/>
      <c r="I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9">
        <v>0.25</v>
      </c>
      <c r="X88" s="468" t="s">
        <v>276</v>
      </c>
      <c r="Y88" s="470"/>
      <c r="Z88" s="468"/>
      <c r="AA88" s="421"/>
    </row>
    <row r="89" spans="1:27" x14ac:dyDescent="0.2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Z89" s="352"/>
      <c r="AA89" s="421"/>
    </row>
    <row r="90" spans="1:27" x14ac:dyDescent="0.25">
      <c r="A90" s="352"/>
      <c r="B90" s="352"/>
      <c r="C90" s="352"/>
      <c r="D90" s="352"/>
      <c r="E90" s="352"/>
      <c r="F90" s="352"/>
      <c r="G90" s="352"/>
      <c r="H90" s="352"/>
      <c r="I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Z90" s="352"/>
      <c r="AA90" s="421"/>
    </row>
    <row r="91" spans="1:27" x14ac:dyDescent="0.25">
      <c r="A91" s="352"/>
      <c r="B91" s="352"/>
      <c r="C91" s="352"/>
      <c r="D91" s="352"/>
      <c r="E91" s="352"/>
      <c r="F91" s="352"/>
      <c r="G91" s="352"/>
      <c r="H91" s="352"/>
      <c r="I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Z91" s="352"/>
      <c r="AA91" s="421"/>
    </row>
    <row r="92" spans="1:27" x14ac:dyDescent="0.25">
      <c r="A92" s="352"/>
      <c r="B92" s="352"/>
      <c r="C92" s="352"/>
      <c r="D92" s="352"/>
      <c r="E92" s="352"/>
      <c r="F92" s="352"/>
      <c r="G92" s="352"/>
      <c r="H92" s="352"/>
      <c r="I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Z92" s="352"/>
      <c r="AA92" s="372"/>
    </row>
    <row r="93" spans="1:27" x14ac:dyDescent="0.25">
      <c r="A93" s="352"/>
      <c r="B93" s="352"/>
      <c r="C93" s="352"/>
      <c r="D93" s="352"/>
      <c r="E93" s="352"/>
      <c r="F93" s="352"/>
      <c r="G93" s="352"/>
      <c r="H93" s="352"/>
      <c r="I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Z93" s="352"/>
      <c r="AA93" s="372"/>
    </row>
    <row r="94" spans="1:27" x14ac:dyDescent="0.25">
      <c r="A94" s="352"/>
      <c r="B94" s="352"/>
      <c r="C94" s="352"/>
      <c r="D94" s="352"/>
      <c r="E94" s="352"/>
      <c r="F94" s="352"/>
      <c r="G94" s="352"/>
      <c r="H94" s="352"/>
      <c r="I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Z94" s="352"/>
      <c r="AA94" s="372"/>
    </row>
    <row r="95" spans="1:27" x14ac:dyDescent="0.25">
      <c r="A95" s="352"/>
      <c r="B95" s="352"/>
      <c r="C95" s="352"/>
      <c r="D95" s="352"/>
      <c r="E95" s="352"/>
      <c r="F95" s="352"/>
      <c r="G95" s="352"/>
      <c r="H95" s="352"/>
      <c r="I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Z95" s="352"/>
      <c r="AA95" s="372"/>
    </row>
    <row r="96" spans="1:27" x14ac:dyDescent="0.25">
      <c r="A96" s="352"/>
      <c r="B96" s="352"/>
      <c r="C96" s="352"/>
      <c r="D96" s="352"/>
      <c r="E96" s="352"/>
      <c r="F96" s="352"/>
      <c r="G96" s="352"/>
      <c r="H96" s="352"/>
      <c r="I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Z96" s="352"/>
      <c r="AA96" s="372"/>
    </row>
    <row r="97" spans="1:27" x14ac:dyDescent="0.25">
      <c r="A97" s="352"/>
      <c r="B97" s="352"/>
      <c r="C97" s="352"/>
      <c r="D97" s="352"/>
      <c r="E97" s="352"/>
      <c r="F97" s="352"/>
      <c r="G97" s="352"/>
      <c r="H97" s="352"/>
      <c r="I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Z97" s="352"/>
      <c r="AA97" s="372"/>
    </row>
    <row r="98" spans="1:27" x14ac:dyDescent="0.25">
      <c r="A98" s="352"/>
      <c r="B98" s="352"/>
      <c r="C98" s="352"/>
      <c r="D98" s="352"/>
      <c r="E98" s="352"/>
      <c r="F98" s="352"/>
      <c r="G98" s="352"/>
      <c r="H98" s="352"/>
      <c r="I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Z98" s="352"/>
      <c r="AA98" s="372"/>
    </row>
    <row r="99" spans="1:27" x14ac:dyDescent="0.25">
      <c r="A99" s="352"/>
      <c r="B99" s="352"/>
      <c r="C99" s="352"/>
      <c r="D99" s="352"/>
      <c r="E99" s="352"/>
      <c r="F99" s="352"/>
      <c r="G99" s="352"/>
      <c r="H99" s="352"/>
      <c r="I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Z99" s="352"/>
      <c r="AA99" s="372"/>
    </row>
    <row r="100" spans="1:27" x14ac:dyDescent="0.25">
      <c r="A100" s="352"/>
      <c r="B100" s="352"/>
      <c r="C100" s="352"/>
      <c r="D100" s="352"/>
      <c r="E100" s="352"/>
      <c r="F100" s="352"/>
      <c r="G100" s="352"/>
      <c r="H100" s="352"/>
      <c r="I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Z100" s="352"/>
      <c r="AA100" s="372"/>
    </row>
    <row r="101" spans="1:27" x14ac:dyDescent="0.25">
      <c r="A101" s="352"/>
      <c r="B101" s="352"/>
      <c r="C101" s="352"/>
      <c r="D101" s="352"/>
      <c r="E101" s="352"/>
      <c r="F101" s="352"/>
      <c r="G101" s="352"/>
      <c r="H101" s="352"/>
      <c r="I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Z101" s="352"/>
      <c r="AA101" s="372"/>
    </row>
    <row r="102" spans="1:27" x14ac:dyDescent="0.25">
      <c r="A102" s="352"/>
      <c r="B102" s="352"/>
      <c r="C102" s="352"/>
      <c r="D102" s="352"/>
      <c r="E102" s="352"/>
      <c r="F102" s="352"/>
      <c r="G102" s="352"/>
      <c r="H102" s="352"/>
      <c r="I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Z102" s="352"/>
      <c r="AA102" s="372"/>
    </row>
    <row r="103" spans="1:27" x14ac:dyDescent="0.25">
      <c r="A103" s="352"/>
      <c r="B103" s="352"/>
      <c r="C103" s="352"/>
      <c r="D103" s="352"/>
      <c r="E103" s="352"/>
      <c r="F103" s="352"/>
      <c r="G103" s="352"/>
      <c r="H103" s="352"/>
      <c r="I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Z103" s="352"/>
      <c r="AA103" s="372"/>
    </row>
    <row r="104" spans="1:27" x14ac:dyDescent="0.25">
      <c r="A104" s="352"/>
      <c r="B104" s="352"/>
      <c r="C104" s="352"/>
      <c r="D104" s="352"/>
      <c r="E104" s="352"/>
      <c r="F104" s="352"/>
      <c r="G104" s="352"/>
      <c r="H104" s="352"/>
      <c r="I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Z104" s="352"/>
      <c r="AA104" s="372"/>
    </row>
    <row r="105" spans="1:27" x14ac:dyDescent="0.25">
      <c r="A105" s="352"/>
      <c r="B105" s="352"/>
      <c r="C105" s="352"/>
      <c r="D105" s="352"/>
      <c r="E105" s="352"/>
      <c r="F105" s="352"/>
      <c r="G105" s="352"/>
      <c r="H105" s="352"/>
      <c r="I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Z105" s="352"/>
      <c r="AA105" s="372"/>
    </row>
    <row r="106" spans="1:27" x14ac:dyDescent="0.25">
      <c r="A106" s="352"/>
      <c r="B106" s="352"/>
      <c r="C106" s="352"/>
      <c r="D106" s="352"/>
      <c r="E106" s="352"/>
      <c r="F106" s="352"/>
      <c r="G106" s="352"/>
      <c r="H106" s="352"/>
      <c r="I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Z106" s="352"/>
      <c r="AA106" s="372"/>
    </row>
    <row r="107" spans="1:27" x14ac:dyDescent="0.25">
      <c r="A107" s="352"/>
      <c r="B107" s="352"/>
      <c r="C107" s="352"/>
      <c r="D107" s="352"/>
      <c r="E107" s="352"/>
      <c r="F107" s="352"/>
      <c r="G107" s="352"/>
      <c r="H107" s="352"/>
      <c r="I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Z107" s="352"/>
      <c r="AA107" s="372"/>
    </row>
    <row r="108" spans="1:27" x14ac:dyDescent="0.25">
      <c r="A108" s="352"/>
      <c r="B108" s="352"/>
      <c r="C108" s="352"/>
      <c r="D108" s="352"/>
      <c r="E108" s="352"/>
      <c r="F108" s="352"/>
      <c r="G108" s="352"/>
      <c r="H108" s="352"/>
      <c r="I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Z108" s="352"/>
      <c r="AA108" s="372"/>
    </row>
    <row r="109" spans="1:27" x14ac:dyDescent="0.25">
      <c r="A109" s="352"/>
      <c r="B109" s="352"/>
      <c r="C109" s="352"/>
      <c r="D109" s="352"/>
      <c r="E109" s="352"/>
      <c r="F109" s="352"/>
      <c r="G109" s="352"/>
      <c r="H109" s="352"/>
      <c r="I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Z109" s="352"/>
      <c r="AA109" s="372"/>
    </row>
    <row r="110" spans="1:27" x14ac:dyDescent="0.25">
      <c r="A110" s="352"/>
      <c r="B110" s="352"/>
      <c r="C110" s="352"/>
      <c r="D110" s="352"/>
      <c r="E110" s="352"/>
      <c r="F110" s="352"/>
      <c r="G110" s="352"/>
      <c r="H110" s="352"/>
      <c r="I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Z110" s="352"/>
      <c r="AA110" s="372"/>
    </row>
    <row r="111" spans="1:27" x14ac:dyDescent="0.25">
      <c r="A111" s="352"/>
      <c r="B111" s="352"/>
      <c r="C111" s="352"/>
      <c r="D111" s="352"/>
      <c r="E111" s="352"/>
      <c r="F111" s="352"/>
      <c r="G111" s="352"/>
      <c r="H111" s="352"/>
      <c r="I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Z111" s="352"/>
      <c r="AA111" s="372"/>
    </row>
    <row r="112" spans="1:27" x14ac:dyDescent="0.25">
      <c r="A112" s="352"/>
      <c r="B112" s="352"/>
      <c r="C112" s="352"/>
      <c r="D112" s="352"/>
      <c r="E112" s="352"/>
      <c r="F112" s="352"/>
      <c r="G112" s="352"/>
      <c r="H112" s="352"/>
      <c r="I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Z112" s="352"/>
      <c r="AA112" s="372"/>
    </row>
    <row r="113" spans="1:27" x14ac:dyDescent="0.25">
      <c r="A113" s="352"/>
      <c r="B113" s="352"/>
      <c r="C113" s="352"/>
      <c r="D113" s="352"/>
      <c r="E113" s="352"/>
      <c r="F113" s="352"/>
      <c r="G113" s="352"/>
      <c r="H113" s="352"/>
      <c r="I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Z113" s="352"/>
      <c r="AA113" s="372"/>
    </row>
    <row r="114" spans="1:27" x14ac:dyDescent="0.25">
      <c r="A114" s="352"/>
      <c r="B114" s="352"/>
      <c r="C114" s="352"/>
      <c r="D114" s="352"/>
      <c r="E114" s="352"/>
      <c r="F114" s="352"/>
      <c r="G114" s="352"/>
      <c r="H114" s="352"/>
      <c r="I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Z114" s="352"/>
      <c r="AA114" s="372"/>
    </row>
    <row r="115" spans="1:27" x14ac:dyDescent="0.25">
      <c r="A115" s="352"/>
      <c r="B115" s="352"/>
      <c r="C115" s="352"/>
      <c r="D115" s="352"/>
      <c r="E115" s="352"/>
      <c r="F115" s="352"/>
      <c r="G115" s="352"/>
      <c r="H115" s="352"/>
      <c r="I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Z115" s="352"/>
      <c r="AA115" s="372"/>
    </row>
    <row r="116" spans="1:27" x14ac:dyDescent="0.25">
      <c r="A116" s="352"/>
      <c r="B116" s="352"/>
      <c r="C116" s="352"/>
      <c r="D116" s="352"/>
      <c r="E116" s="352"/>
      <c r="F116" s="352"/>
      <c r="G116" s="352"/>
      <c r="H116" s="352"/>
      <c r="I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Z116" s="352"/>
      <c r="AA116" s="372"/>
    </row>
    <row r="117" spans="1:27" x14ac:dyDescent="0.25">
      <c r="A117" s="352"/>
      <c r="B117" s="352"/>
      <c r="C117" s="352"/>
      <c r="D117" s="352"/>
      <c r="E117" s="352"/>
      <c r="F117" s="352"/>
      <c r="G117" s="352"/>
      <c r="H117" s="352"/>
      <c r="I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Z117" s="352"/>
      <c r="AA117" s="372"/>
    </row>
    <row r="118" spans="1:27" x14ac:dyDescent="0.25">
      <c r="A118" s="352"/>
      <c r="B118" s="352"/>
      <c r="C118" s="352"/>
      <c r="D118" s="352"/>
      <c r="E118" s="352"/>
      <c r="F118" s="352"/>
      <c r="G118" s="352"/>
      <c r="H118" s="352"/>
      <c r="I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Z118" s="352"/>
      <c r="AA118" s="372"/>
    </row>
    <row r="119" spans="1:27" x14ac:dyDescent="0.25">
      <c r="A119" s="352"/>
      <c r="B119" s="352"/>
      <c r="C119" s="352"/>
      <c r="D119" s="352"/>
      <c r="E119" s="352"/>
      <c r="F119" s="352"/>
      <c r="G119" s="352"/>
      <c r="H119" s="352"/>
      <c r="I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Z119" s="352"/>
      <c r="AA119" s="372"/>
    </row>
    <row r="120" spans="1:27" x14ac:dyDescent="0.25">
      <c r="A120" s="352"/>
      <c r="B120" s="352"/>
      <c r="C120" s="352"/>
      <c r="D120" s="352"/>
      <c r="E120" s="352"/>
      <c r="F120" s="352"/>
      <c r="G120" s="352"/>
      <c r="H120" s="352"/>
      <c r="I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Z120" s="352"/>
      <c r="AA120" s="372"/>
    </row>
    <row r="121" spans="1:27" x14ac:dyDescent="0.25">
      <c r="A121" s="352"/>
      <c r="B121" s="352"/>
      <c r="C121" s="352"/>
      <c r="D121" s="352"/>
      <c r="E121" s="352"/>
      <c r="F121" s="352"/>
      <c r="G121" s="352"/>
      <c r="H121" s="352"/>
      <c r="I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Z121" s="352"/>
      <c r="AA121" s="372"/>
    </row>
    <row r="122" spans="1:27" x14ac:dyDescent="0.25">
      <c r="A122" s="352"/>
      <c r="B122" s="352"/>
      <c r="C122" s="352"/>
      <c r="D122" s="352"/>
      <c r="E122" s="352"/>
      <c r="F122" s="352"/>
      <c r="G122" s="352"/>
      <c r="H122" s="352"/>
      <c r="I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Z122" s="352"/>
      <c r="AA122" s="372"/>
    </row>
    <row r="123" spans="1:27" x14ac:dyDescent="0.25">
      <c r="A123" s="352"/>
      <c r="B123" s="352"/>
      <c r="C123" s="352"/>
      <c r="D123" s="352"/>
      <c r="E123" s="352"/>
      <c r="F123" s="352"/>
      <c r="G123" s="352"/>
      <c r="H123" s="352"/>
      <c r="I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Z123" s="352"/>
      <c r="AA123" s="372"/>
    </row>
    <row r="124" spans="1:27" x14ac:dyDescent="0.25">
      <c r="A124" s="352"/>
      <c r="B124" s="352"/>
      <c r="C124" s="352"/>
      <c r="D124" s="352"/>
      <c r="E124" s="352"/>
      <c r="F124" s="352"/>
      <c r="G124" s="352"/>
      <c r="H124" s="352"/>
      <c r="I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Z124" s="352"/>
      <c r="AA124" s="372"/>
    </row>
    <row r="125" spans="1:27" x14ac:dyDescent="0.25">
      <c r="A125" s="352"/>
      <c r="B125" s="352"/>
      <c r="C125" s="352"/>
      <c r="D125" s="352"/>
      <c r="E125" s="352"/>
      <c r="F125" s="352"/>
      <c r="G125" s="352"/>
      <c r="H125" s="352"/>
      <c r="I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Z125" s="352"/>
      <c r="AA125" s="372"/>
    </row>
    <row r="126" spans="1:27" x14ac:dyDescent="0.25">
      <c r="A126" s="352"/>
      <c r="B126" s="352"/>
      <c r="C126" s="352"/>
      <c r="D126" s="352"/>
      <c r="E126" s="352"/>
      <c r="F126" s="352"/>
      <c r="G126" s="352"/>
      <c r="H126" s="352"/>
      <c r="I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Z126" s="352"/>
      <c r="AA126" s="372"/>
    </row>
    <row r="127" spans="1:27" x14ac:dyDescent="0.25">
      <c r="A127" s="352"/>
      <c r="B127" s="352"/>
      <c r="C127" s="352"/>
      <c r="D127" s="352"/>
      <c r="E127" s="352"/>
      <c r="F127" s="352"/>
      <c r="G127" s="352"/>
      <c r="H127" s="352"/>
      <c r="I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Z127" s="352"/>
      <c r="AA127" s="372"/>
    </row>
    <row r="128" spans="1:27" x14ac:dyDescent="0.25">
      <c r="A128" s="352"/>
      <c r="B128" s="352"/>
      <c r="C128" s="352"/>
      <c r="D128" s="352"/>
      <c r="E128" s="352"/>
      <c r="F128" s="352"/>
      <c r="G128" s="352"/>
      <c r="H128" s="352"/>
      <c r="I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Z128" s="352"/>
      <c r="AA128" s="372"/>
    </row>
    <row r="129" spans="1:27" x14ac:dyDescent="0.25">
      <c r="A129" s="352"/>
      <c r="B129" s="352"/>
      <c r="C129" s="352"/>
      <c r="D129" s="352"/>
      <c r="E129" s="352"/>
      <c r="F129" s="352"/>
      <c r="G129" s="352"/>
      <c r="H129" s="352"/>
      <c r="I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Z129" s="352"/>
      <c r="AA129" s="372"/>
    </row>
    <row r="130" spans="1:27" x14ac:dyDescent="0.25">
      <c r="A130" s="352"/>
      <c r="B130" s="352"/>
      <c r="C130" s="352"/>
      <c r="D130" s="352"/>
      <c r="E130" s="352"/>
      <c r="F130" s="352"/>
      <c r="G130" s="352"/>
      <c r="H130" s="352"/>
      <c r="I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Z130" s="352"/>
      <c r="AA130" s="372"/>
    </row>
    <row r="131" spans="1:27" x14ac:dyDescent="0.25">
      <c r="A131" s="352"/>
      <c r="B131" s="352"/>
      <c r="C131" s="352"/>
      <c r="D131" s="352"/>
      <c r="E131" s="352"/>
      <c r="F131" s="352"/>
      <c r="G131" s="352"/>
      <c r="H131" s="352"/>
      <c r="I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Z131" s="352"/>
      <c r="AA131" s="372"/>
    </row>
    <row r="132" spans="1:27" x14ac:dyDescent="0.25">
      <c r="A132" s="352"/>
      <c r="B132" s="352"/>
      <c r="C132" s="352"/>
      <c r="D132" s="352"/>
      <c r="E132" s="352"/>
      <c r="F132" s="352"/>
      <c r="G132" s="352"/>
      <c r="H132" s="352"/>
      <c r="I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Z132" s="352"/>
      <c r="AA132" s="372"/>
    </row>
    <row r="133" spans="1:27" x14ac:dyDescent="0.25">
      <c r="A133" s="352"/>
      <c r="B133" s="352"/>
      <c r="C133" s="352"/>
      <c r="D133" s="352"/>
      <c r="E133" s="352"/>
      <c r="F133" s="352"/>
      <c r="G133" s="352"/>
      <c r="H133" s="352"/>
      <c r="I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Z133" s="352"/>
      <c r="AA133" s="372"/>
    </row>
    <row r="134" spans="1:27" x14ac:dyDescent="0.25">
      <c r="A134" s="352"/>
      <c r="B134" s="352"/>
      <c r="C134" s="352"/>
      <c r="D134" s="352"/>
      <c r="E134" s="352"/>
      <c r="F134" s="352"/>
      <c r="G134" s="352"/>
      <c r="H134" s="352"/>
      <c r="I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Z134" s="352"/>
      <c r="AA134" s="372"/>
    </row>
    <row r="135" spans="1:27" x14ac:dyDescent="0.25">
      <c r="A135" s="352"/>
      <c r="B135" s="352"/>
      <c r="C135" s="352"/>
      <c r="D135" s="352"/>
      <c r="E135" s="352"/>
      <c r="F135" s="352"/>
      <c r="G135" s="352"/>
      <c r="H135" s="352"/>
      <c r="I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Z135" s="352"/>
      <c r="AA135" s="372"/>
    </row>
    <row r="136" spans="1:27" x14ac:dyDescent="0.25">
      <c r="A136" s="352"/>
      <c r="B136" s="352"/>
      <c r="C136" s="352"/>
      <c r="D136" s="352"/>
      <c r="E136" s="352"/>
      <c r="F136" s="352"/>
      <c r="G136" s="352"/>
      <c r="H136" s="352"/>
      <c r="I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Z136" s="352"/>
      <c r="AA136" s="372"/>
    </row>
    <row r="137" spans="1:27" x14ac:dyDescent="0.25">
      <c r="A137" s="352"/>
      <c r="B137" s="352"/>
      <c r="C137" s="352"/>
      <c r="D137" s="352"/>
      <c r="E137" s="352"/>
      <c r="F137" s="352"/>
      <c r="G137" s="352"/>
      <c r="H137" s="352"/>
      <c r="I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Z137" s="352"/>
      <c r="AA137" s="372"/>
    </row>
    <row r="138" spans="1:27" x14ac:dyDescent="0.25">
      <c r="A138" s="352"/>
      <c r="B138" s="352"/>
      <c r="C138" s="352"/>
      <c r="D138" s="352"/>
      <c r="E138" s="352"/>
      <c r="F138" s="352"/>
      <c r="G138" s="352"/>
      <c r="H138" s="352"/>
      <c r="I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Z138" s="352"/>
      <c r="AA138" s="372"/>
    </row>
    <row r="139" spans="1:27" x14ac:dyDescent="0.25">
      <c r="A139" s="352"/>
      <c r="B139" s="352"/>
      <c r="C139" s="352"/>
      <c r="D139" s="352"/>
      <c r="E139" s="352"/>
      <c r="F139" s="352"/>
      <c r="G139" s="352"/>
      <c r="H139" s="352"/>
      <c r="I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Z139" s="352"/>
      <c r="AA139" s="372"/>
    </row>
    <row r="140" spans="1:27" x14ac:dyDescent="0.25">
      <c r="A140" s="352"/>
      <c r="B140" s="352"/>
      <c r="C140" s="352"/>
      <c r="D140" s="352"/>
      <c r="E140" s="352"/>
      <c r="F140" s="352"/>
      <c r="G140" s="352"/>
      <c r="H140" s="352"/>
      <c r="I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Z140" s="352"/>
      <c r="AA140" s="372"/>
    </row>
    <row r="141" spans="1:27" x14ac:dyDescent="0.25">
      <c r="A141" s="352"/>
      <c r="B141" s="352"/>
      <c r="C141" s="352"/>
      <c r="D141" s="352"/>
      <c r="E141" s="352"/>
      <c r="F141" s="352"/>
      <c r="G141" s="352"/>
      <c r="H141" s="352"/>
      <c r="I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Z141" s="352"/>
      <c r="AA141" s="372"/>
    </row>
    <row r="142" spans="1:27" x14ac:dyDescent="0.25">
      <c r="A142" s="352"/>
      <c r="B142" s="352"/>
      <c r="C142" s="352"/>
      <c r="D142" s="352"/>
      <c r="E142" s="352"/>
      <c r="F142" s="352"/>
      <c r="G142" s="352"/>
      <c r="H142" s="352"/>
      <c r="I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Z142" s="352"/>
      <c r="AA142" s="372"/>
    </row>
    <row r="143" spans="1:27" x14ac:dyDescent="0.25">
      <c r="A143" s="352"/>
      <c r="B143" s="352"/>
      <c r="C143" s="352"/>
      <c r="D143" s="352"/>
      <c r="E143" s="352"/>
      <c r="F143" s="352"/>
      <c r="G143" s="352"/>
      <c r="H143" s="352"/>
      <c r="I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Z143" s="352"/>
      <c r="AA143" s="372"/>
    </row>
    <row r="144" spans="1:27" x14ac:dyDescent="0.25">
      <c r="A144" s="352"/>
      <c r="B144" s="352"/>
      <c r="C144" s="352"/>
      <c r="D144" s="352"/>
      <c r="E144" s="352"/>
      <c r="F144" s="352"/>
      <c r="G144" s="352"/>
      <c r="H144" s="352"/>
      <c r="I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Z144" s="352"/>
      <c r="AA144" s="372"/>
    </row>
    <row r="145" spans="1:27" x14ac:dyDescent="0.25">
      <c r="A145" s="352"/>
      <c r="B145" s="352"/>
      <c r="C145" s="352"/>
      <c r="D145" s="352"/>
      <c r="E145" s="352"/>
      <c r="F145" s="352"/>
      <c r="G145" s="352"/>
      <c r="H145" s="352"/>
      <c r="I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Z145" s="352"/>
      <c r="AA145" s="372"/>
    </row>
    <row r="146" spans="1:27" x14ac:dyDescent="0.25">
      <c r="A146" s="352"/>
      <c r="B146" s="352"/>
      <c r="C146" s="352"/>
      <c r="D146" s="352"/>
      <c r="E146" s="352"/>
      <c r="F146" s="352"/>
      <c r="G146" s="352"/>
      <c r="H146" s="352"/>
      <c r="I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Z146" s="352"/>
      <c r="AA146" s="372"/>
    </row>
    <row r="147" spans="1:27" x14ac:dyDescent="0.25">
      <c r="A147" s="352"/>
      <c r="B147" s="352"/>
      <c r="C147" s="352"/>
      <c r="D147" s="352"/>
      <c r="E147" s="352"/>
      <c r="F147" s="352"/>
      <c r="G147" s="352"/>
      <c r="H147" s="352"/>
      <c r="I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Z147" s="352"/>
      <c r="AA147" s="372"/>
    </row>
    <row r="148" spans="1:27" x14ac:dyDescent="0.25">
      <c r="A148" s="352"/>
      <c r="B148" s="352"/>
      <c r="C148" s="352"/>
      <c r="D148" s="352"/>
      <c r="E148" s="352"/>
      <c r="F148" s="352"/>
      <c r="G148" s="352"/>
      <c r="H148" s="352"/>
      <c r="I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Z148" s="352"/>
      <c r="AA148" s="372"/>
    </row>
    <row r="149" spans="1:27" x14ac:dyDescent="0.25">
      <c r="A149" s="352"/>
      <c r="B149" s="352"/>
      <c r="C149" s="352"/>
      <c r="D149" s="352"/>
      <c r="E149" s="352"/>
      <c r="F149" s="352"/>
      <c r="G149" s="352"/>
      <c r="H149" s="352"/>
      <c r="I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Z149" s="352"/>
      <c r="AA149" s="372"/>
    </row>
    <row r="150" spans="1:27" x14ac:dyDescent="0.25">
      <c r="A150" s="352"/>
      <c r="B150" s="352"/>
      <c r="C150" s="352"/>
      <c r="D150" s="352"/>
      <c r="E150" s="352"/>
      <c r="F150" s="352"/>
      <c r="G150" s="352"/>
      <c r="H150" s="352"/>
      <c r="I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Z150" s="352"/>
      <c r="AA150" s="372"/>
    </row>
    <row r="151" spans="1:27" x14ac:dyDescent="0.25">
      <c r="A151" s="352"/>
      <c r="B151" s="352"/>
      <c r="C151" s="352"/>
      <c r="D151" s="352"/>
      <c r="E151" s="352"/>
      <c r="F151" s="352"/>
      <c r="G151" s="352"/>
      <c r="H151" s="352"/>
      <c r="I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Z151" s="352"/>
      <c r="AA151" s="372"/>
    </row>
    <row r="152" spans="1:27" x14ac:dyDescent="0.25">
      <c r="A152" s="352"/>
      <c r="B152" s="352"/>
      <c r="C152" s="352"/>
      <c r="D152" s="352"/>
      <c r="E152" s="352"/>
      <c r="F152" s="352"/>
      <c r="G152" s="352"/>
      <c r="H152" s="352"/>
      <c r="I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Z152" s="352"/>
      <c r="AA152" s="372"/>
    </row>
    <row r="153" spans="1:27" x14ac:dyDescent="0.25">
      <c r="A153" s="352"/>
      <c r="B153" s="352"/>
      <c r="C153" s="352"/>
      <c r="D153" s="352"/>
      <c r="E153" s="352"/>
      <c r="F153" s="352"/>
      <c r="G153" s="352"/>
      <c r="H153" s="352"/>
      <c r="I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Z153" s="352"/>
      <c r="AA153" s="372"/>
    </row>
    <row r="154" spans="1:27" x14ac:dyDescent="0.25">
      <c r="A154" s="352"/>
      <c r="B154" s="352"/>
      <c r="C154" s="352"/>
      <c r="D154" s="352"/>
      <c r="E154" s="352"/>
      <c r="F154" s="352"/>
      <c r="G154" s="352"/>
      <c r="H154" s="352"/>
      <c r="I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Z154" s="352"/>
      <c r="AA154" s="372"/>
    </row>
    <row r="155" spans="1:27" x14ac:dyDescent="0.25">
      <c r="A155" s="352"/>
      <c r="B155" s="352"/>
      <c r="C155" s="352"/>
      <c r="D155" s="352"/>
      <c r="E155" s="352"/>
      <c r="F155" s="352"/>
      <c r="G155" s="352"/>
      <c r="H155" s="352"/>
      <c r="I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Z155" s="352"/>
      <c r="AA155" s="372"/>
    </row>
    <row r="156" spans="1:27" x14ac:dyDescent="0.25">
      <c r="A156" s="352"/>
      <c r="B156" s="352"/>
      <c r="C156" s="352"/>
      <c r="D156" s="352"/>
      <c r="E156" s="352"/>
      <c r="F156" s="352"/>
      <c r="G156" s="352"/>
      <c r="H156" s="352"/>
      <c r="I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Z156" s="352"/>
      <c r="AA156" s="372"/>
    </row>
    <row r="157" spans="1:27" x14ac:dyDescent="0.25">
      <c r="A157" s="352"/>
      <c r="B157" s="352"/>
      <c r="C157" s="352"/>
      <c r="D157" s="352"/>
      <c r="E157" s="352"/>
      <c r="F157" s="352"/>
      <c r="G157" s="352"/>
      <c r="H157" s="352"/>
      <c r="I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Z157" s="352"/>
      <c r="AA157" s="372"/>
    </row>
    <row r="158" spans="1:27" x14ac:dyDescent="0.25">
      <c r="A158" s="352"/>
      <c r="B158" s="352"/>
      <c r="C158" s="352"/>
      <c r="D158" s="352"/>
      <c r="E158" s="352"/>
      <c r="F158" s="352"/>
      <c r="G158" s="352"/>
      <c r="H158" s="352"/>
      <c r="I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Z158" s="352"/>
      <c r="AA158" s="372"/>
    </row>
    <row r="159" spans="1:27" x14ac:dyDescent="0.25">
      <c r="A159" s="352"/>
      <c r="B159" s="352"/>
      <c r="C159" s="352"/>
      <c r="D159" s="352"/>
      <c r="E159" s="352"/>
      <c r="F159" s="352"/>
      <c r="G159" s="352"/>
      <c r="H159" s="352"/>
      <c r="I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Z159" s="352"/>
      <c r="AA159" s="372"/>
    </row>
    <row r="160" spans="1:27" x14ac:dyDescent="0.25">
      <c r="A160" s="352"/>
      <c r="B160" s="352"/>
      <c r="C160" s="352"/>
      <c r="D160" s="352"/>
      <c r="E160" s="352"/>
      <c r="F160" s="352"/>
      <c r="G160" s="352"/>
      <c r="H160" s="352"/>
      <c r="I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Z160" s="352"/>
      <c r="AA160" s="372"/>
    </row>
    <row r="161" spans="1:27" x14ac:dyDescent="0.25">
      <c r="A161" s="352"/>
      <c r="B161" s="352"/>
      <c r="C161" s="352"/>
      <c r="D161" s="352"/>
      <c r="E161" s="352"/>
      <c r="F161" s="352"/>
      <c r="G161" s="352"/>
      <c r="H161" s="352"/>
      <c r="I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Z161" s="352"/>
      <c r="AA161" s="372"/>
    </row>
    <row r="162" spans="1:27" x14ac:dyDescent="0.25">
      <c r="A162" s="352"/>
      <c r="B162" s="352"/>
      <c r="C162" s="352"/>
      <c r="D162" s="352"/>
      <c r="E162" s="352"/>
      <c r="F162" s="352"/>
      <c r="G162" s="352"/>
      <c r="H162" s="352"/>
      <c r="I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Z162" s="352"/>
      <c r="AA162" s="372"/>
    </row>
    <row r="163" spans="1:27" x14ac:dyDescent="0.25">
      <c r="A163" s="352"/>
      <c r="B163" s="352"/>
      <c r="C163" s="352"/>
      <c r="D163" s="352"/>
      <c r="E163" s="352"/>
      <c r="F163" s="352"/>
      <c r="G163" s="352"/>
      <c r="H163" s="352"/>
      <c r="I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Z163" s="352"/>
      <c r="AA163" s="372"/>
    </row>
    <row r="164" spans="1:27" x14ac:dyDescent="0.25">
      <c r="A164" s="352"/>
      <c r="B164" s="352"/>
      <c r="C164" s="352"/>
      <c r="D164" s="352"/>
      <c r="E164" s="352"/>
      <c r="F164" s="352"/>
      <c r="G164" s="352"/>
      <c r="H164" s="352"/>
      <c r="I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Z164" s="352"/>
      <c r="AA164" s="372"/>
    </row>
    <row r="165" spans="1:27" x14ac:dyDescent="0.25">
      <c r="A165" s="352"/>
      <c r="B165" s="352"/>
      <c r="C165" s="352"/>
      <c r="D165" s="352"/>
      <c r="E165" s="352"/>
      <c r="F165" s="352"/>
      <c r="G165" s="352"/>
      <c r="H165" s="352"/>
      <c r="I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Z165" s="352"/>
      <c r="AA165" s="372"/>
    </row>
    <row r="166" spans="1:27" x14ac:dyDescent="0.25">
      <c r="A166" s="352"/>
      <c r="B166" s="352"/>
      <c r="C166" s="352"/>
      <c r="D166" s="352"/>
      <c r="E166" s="352"/>
      <c r="F166" s="352"/>
      <c r="G166" s="352"/>
      <c r="H166" s="352"/>
      <c r="I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Z166" s="352"/>
      <c r="AA166" s="372"/>
    </row>
    <row r="167" spans="1:27" x14ac:dyDescent="0.25">
      <c r="A167" s="352"/>
      <c r="B167" s="352"/>
      <c r="C167" s="352"/>
      <c r="D167" s="352"/>
      <c r="E167" s="352"/>
      <c r="F167" s="352"/>
      <c r="G167" s="352"/>
      <c r="H167" s="352"/>
      <c r="I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Z167" s="352"/>
      <c r="AA167" s="372"/>
    </row>
    <row r="168" spans="1:27" x14ac:dyDescent="0.25">
      <c r="A168" s="352"/>
      <c r="B168" s="352"/>
      <c r="C168" s="352"/>
      <c r="D168" s="352"/>
      <c r="E168" s="352"/>
      <c r="F168" s="352"/>
      <c r="G168" s="352"/>
      <c r="H168" s="352"/>
      <c r="I168" s="352"/>
      <c r="K168" s="352"/>
      <c r="L168" s="352"/>
      <c r="M168" s="35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Z168" s="352"/>
      <c r="AA168" s="372"/>
    </row>
    <row r="169" spans="1:27" x14ac:dyDescent="0.25">
      <c r="A169" s="352"/>
      <c r="B169" s="352"/>
      <c r="C169" s="352"/>
      <c r="D169" s="352"/>
      <c r="E169" s="352"/>
      <c r="F169" s="352"/>
      <c r="G169" s="352"/>
      <c r="H169" s="352"/>
      <c r="I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Z169" s="352"/>
      <c r="AA169" s="372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588"/>
      <c r="J2" s="588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89" t="s">
        <v>0</v>
      </c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305"/>
    </row>
    <row r="4" spans="1:26" ht="18" customHeight="1" x14ac:dyDescent="0.25">
      <c r="C4" s="292"/>
      <c r="D4" s="589" t="s">
        <v>1</v>
      </c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305"/>
    </row>
    <row r="5" spans="1:26" ht="18" customHeight="1" x14ac:dyDescent="0.25">
      <c r="C5" s="292"/>
      <c r="D5" s="589" t="s">
        <v>2</v>
      </c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305"/>
    </row>
    <row r="6" spans="1:26" ht="18" customHeight="1" x14ac:dyDescent="0.25">
      <c r="C6" s="292"/>
      <c r="D6" s="589" t="s">
        <v>3</v>
      </c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306"/>
    </row>
    <row r="7" spans="1:26" ht="18" customHeight="1" x14ac:dyDescent="0.25">
      <c r="C7" s="292"/>
      <c r="D7" s="580" t="s">
        <v>4</v>
      </c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</row>
    <row r="8" spans="1:26" ht="12.75" customHeight="1" x14ac:dyDescent="0.25">
      <c r="B8" s="590"/>
      <c r="C8" s="590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1" t="s">
        <v>6</v>
      </c>
      <c r="E10" s="593" t="s">
        <v>7</v>
      </c>
      <c r="F10" s="595" t="s">
        <v>8</v>
      </c>
      <c r="G10" s="597" t="s">
        <v>9</v>
      </c>
      <c r="H10" s="597" t="s">
        <v>10</v>
      </c>
      <c r="I10" s="581" t="s">
        <v>11</v>
      </c>
      <c r="J10" s="581"/>
      <c r="K10" s="581"/>
      <c r="L10" s="581"/>
      <c r="M10" s="582"/>
      <c r="N10" s="583" t="s">
        <v>12</v>
      </c>
      <c r="O10" s="584"/>
      <c r="P10" s="584"/>
      <c r="Q10" s="584"/>
      <c r="R10" s="585"/>
    </row>
    <row r="11" spans="1:26" x14ac:dyDescent="0.25">
      <c r="A11" s="292"/>
      <c r="B11" s="295"/>
      <c r="C11" s="295"/>
      <c r="D11" s="592"/>
      <c r="E11" s="594"/>
      <c r="F11" s="596"/>
      <c r="G11" s="598"/>
      <c r="H11" s="598"/>
      <c r="I11" s="586" t="s">
        <v>13</v>
      </c>
      <c r="J11" s="587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99">
        <v>6</v>
      </c>
      <c r="J12" s="600"/>
      <c r="K12" s="323"/>
      <c r="L12" s="323"/>
      <c r="M12" s="313">
        <v>7</v>
      </c>
      <c r="N12" s="547">
        <v>8</v>
      </c>
      <c r="O12" s="549"/>
      <c r="P12" s="549"/>
      <c r="Q12" s="549"/>
      <c r="R12" s="548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0"/>
      <c r="C59" s="590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89" t="s">
        <v>0</v>
      </c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</row>
    <row r="61" spans="1:26" s="10" customFormat="1" x14ac:dyDescent="0.25">
      <c r="A61" s="292"/>
      <c r="B61" s="295"/>
      <c r="C61" s="295"/>
      <c r="D61" s="589" t="s">
        <v>1</v>
      </c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</row>
    <row r="62" spans="1:26" x14ac:dyDescent="0.25">
      <c r="A62" s="292"/>
      <c r="B62" s="295"/>
      <c r="C62" s="295"/>
      <c r="D62" s="589" t="s">
        <v>2</v>
      </c>
      <c r="E62" s="589"/>
      <c r="F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89" t="s">
        <v>3</v>
      </c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601" t="s">
        <v>4</v>
      </c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1" t="s">
        <v>6</v>
      </c>
      <c r="E66" s="593" t="s">
        <v>7</v>
      </c>
      <c r="F66" s="595"/>
      <c r="G66" s="597" t="s">
        <v>9</v>
      </c>
      <c r="H66" s="597" t="s">
        <v>10</v>
      </c>
      <c r="I66" s="581" t="s">
        <v>11</v>
      </c>
      <c r="J66" s="581"/>
      <c r="K66" s="581"/>
      <c r="L66" s="581"/>
      <c r="M66" s="582"/>
      <c r="N66" s="583"/>
      <c r="O66" s="584"/>
      <c r="P66" s="584"/>
      <c r="Q66" s="584"/>
      <c r="R66" s="585"/>
    </row>
    <row r="67" spans="1:28" x14ac:dyDescent="0.25">
      <c r="A67" s="292"/>
      <c r="B67" s="295"/>
      <c r="C67" s="295"/>
      <c r="D67" s="592"/>
      <c r="E67" s="594"/>
      <c r="F67" s="596"/>
      <c r="G67" s="598"/>
      <c r="H67" s="598"/>
      <c r="I67" s="586" t="s">
        <v>13</v>
      </c>
      <c r="J67" s="587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99">
        <v>6</v>
      </c>
      <c r="J68" s="600"/>
      <c r="K68" s="323"/>
      <c r="L68" s="323"/>
      <c r="M68" s="313">
        <v>7</v>
      </c>
      <c r="N68" s="547">
        <v>8</v>
      </c>
      <c r="O68" s="549"/>
      <c r="P68" s="549"/>
      <c r="Q68" s="549"/>
      <c r="R68" s="548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0"/>
      <c r="C114" s="590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D7:R7"/>
    <mergeCell ref="I10:M10"/>
    <mergeCell ref="N10:R10"/>
    <mergeCell ref="I11:J11"/>
    <mergeCell ref="I2:J2"/>
    <mergeCell ref="D3:R3"/>
    <mergeCell ref="D4:R4"/>
    <mergeCell ref="D5:R5"/>
    <mergeCell ref="D6:R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2" t="s">
        <v>84</v>
      </c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46"/>
      <c r="V1" s="579"/>
      <c r="W1" s="579"/>
      <c r="X1" s="579"/>
      <c r="Y1" s="579"/>
      <c r="Z1" s="579"/>
      <c r="AA1" s="579"/>
      <c r="AB1" s="579"/>
      <c r="AC1" s="579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2" t="s">
        <v>1</v>
      </c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46"/>
      <c r="V2" s="579"/>
      <c r="W2" s="579"/>
      <c r="X2" s="579"/>
      <c r="Y2" s="579"/>
      <c r="Z2" s="579"/>
      <c r="AA2" s="579"/>
      <c r="AB2" s="579"/>
      <c r="AC2" s="57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2" t="s">
        <v>2</v>
      </c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46"/>
      <c r="V3" s="579"/>
      <c r="W3" s="579"/>
      <c r="X3" s="579"/>
      <c r="Y3" s="579"/>
      <c r="Z3" s="579"/>
      <c r="AA3" s="579"/>
      <c r="AB3" s="579"/>
      <c r="AC3" s="57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2" t="s">
        <v>3</v>
      </c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46"/>
      <c r="V4" s="579"/>
      <c r="W4" s="579"/>
      <c r="X4" s="579"/>
      <c r="Y4" s="579"/>
      <c r="Z4" s="579"/>
      <c r="AA4" s="579"/>
      <c r="AB4" s="579"/>
      <c r="AC4" s="57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03" t="s">
        <v>4</v>
      </c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04" t="s">
        <v>6</v>
      </c>
      <c r="D7" s="606" t="s">
        <v>7</v>
      </c>
      <c r="E7" s="608" t="s">
        <v>8</v>
      </c>
      <c r="F7" s="610" t="s">
        <v>85</v>
      </c>
      <c r="G7" s="611"/>
      <c r="H7" s="612"/>
      <c r="I7" s="610" t="s">
        <v>86</v>
      </c>
      <c r="J7" s="611"/>
      <c r="K7" s="612"/>
      <c r="L7" s="613">
        <v>2018</v>
      </c>
      <c r="M7" s="581"/>
      <c r="N7" s="581"/>
      <c r="O7" s="582"/>
      <c r="P7" s="613" t="s">
        <v>87</v>
      </c>
      <c r="Q7" s="581"/>
      <c r="R7" s="581"/>
      <c r="S7" s="582"/>
      <c r="T7" s="573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05"/>
      <c r="D8" s="607"/>
      <c r="E8" s="609"/>
      <c r="F8" s="614" t="s">
        <v>9</v>
      </c>
      <c r="G8" s="615"/>
      <c r="H8" s="55" t="s">
        <v>14</v>
      </c>
      <c r="I8" s="614" t="s">
        <v>9</v>
      </c>
      <c r="J8" s="615"/>
      <c r="K8" s="55" t="s">
        <v>14</v>
      </c>
      <c r="L8" s="56" t="s">
        <v>10</v>
      </c>
      <c r="M8" s="616" t="s">
        <v>9</v>
      </c>
      <c r="N8" s="615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53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47">
        <v>4</v>
      </c>
      <c r="G9" s="617"/>
      <c r="H9" s="64">
        <v>5</v>
      </c>
      <c r="I9" s="547">
        <v>6</v>
      </c>
      <c r="J9" s="617"/>
      <c r="K9" s="64">
        <v>7</v>
      </c>
      <c r="L9" s="65">
        <v>8</v>
      </c>
      <c r="M9" s="618">
        <v>9</v>
      </c>
      <c r="N9" s="617"/>
      <c r="O9" s="64">
        <v>10</v>
      </c>
      <c r="P9" s="547">
        <v>11</v>
      </c>
      <c r="Q9" s="549"/>
      <c r="R9" s="549"/>
      <c r="S9" s="548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2" t="s">
        <v>84</v>
      </c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9"/>
      <c r="V60" s="579"/>
      <c r="W60" s="579"/>
      <c r="X60" s="579"/>
      <c r="Y60" s="579"/>
      <c r="Z60" s="579"/>
      <c r="AA60" s="579"/>
      <c r="AB60" s="579"/>
      <c r="AC60" s="579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2" t="s">
        <v>1</v>
      </c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9"/>
      <c r="V61" s="579"/>
      <c r="W61" s="579"/>
      <c r="X61" s="579"/>
      <c r="Y61" s="579"/>
      <c r="Z61" s="579"/>
      <c r="AA61" s="579"/>
      <c r="AB61" s="579"/>
      <c r="AC61" s="579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2" t="s">
        <v>2</v>
      </c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9"/>
      <c r="V62" s="579"/>
      <c r="W62" s="579"/>
      <c r="X62" s="579"/>
      <c r="Y62" s="579"/>
      <c r="Z62" s="579"/>
      <c r="AA62" s="579"/>
      <c r="AB62" s="579"/>
      <c r="AC62" s="579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2" t="s">
        <v>93</v>
      </c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9"/>
      <c r="V63" s="579"/>
      <c r="W63" s="579"/>
      <c r="X63" s="579"/>
      <c r="Y63" s="579"/>
      <c r="Z63" s="579"/>
      <c r="AA63" s="579"/>
      <c r="AB63" s="579"/>
      <c r="AC63" s="579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601" t="s">
        <v>4</v>
      </c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19" t="s">
        <v>6</v>
      </c>
      <c r="D66" s="532" t="s">
        <v>7</v>
      </c>
      <c r="E66" s="534"/>
      <c r="F66" s="610" t="s">
        <v>85</v>
      </c>
      <c r="G66" s="611"/>
      <c r="H66" s="612"/>
      <c r="I66" s="610" t="s">
        <v>86</v>
      </c>
      <c r="J66" s="611"/>
      <c r="K66" s="612"/>
      <c r="L66" s="613">
        <v>2017</v>
      </c>
      <c r="M66" s="581"/>
      <c r="N66" s="581"/>
      <c r="O66" s="582"/>
      <c r="P66" s="613" t="s">
        <v>87</v>
      </c>
      <c r="Q66" s="581"/>
      <c r="R66" s="581"/>
      <c r="S66" s="582"/>
      <c r="T66" s="572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20"/>
      <c r="D67" s="533"/>
      <c r="E67" s="535"/>
      <c r="F67" s="614" t="s">
        <v>9</v>
      </c>
      <c r="G67" s="615"/>
      <c r="H67" s="55" t="s">
        <v>14</v>
      </c>
      <c r="I67" s="614" t="s">
        <v>9</v>
      </c>
      <c r="J67" s="615"/>
      <c r="K67" s="55" t="s">
        <v>14</v>
      </c>
      <c r="L67" s="56" t="s">
        <v>10</v>
      </c>
      <c r="M67" s="616" t="s">
        <v>9</v>
      </c>
      <c r="N67" s="615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74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47">
        <v>4</v>
      </c>
      <c r="G68" s="617"/>
      <c r="H68" s="64">
        <v>5</v>
      </c>
      <c r="I68" s="547">
        <v>6</v>
      </c>
      <c r="J68" s="617"/>
      <c r="K68" s="64">
        <v>7</v>
      </c>
      <c r="L68" s="65">
        <v>8</v>
      </c>
      <c r="M68" s="618">
        <v>9</v>
      </c>
      <c r="N68" s="617"/>
      <c r="O68" s="64">
        <v>10</v>
      </c>
      <c r="P68" s="547">
        <v>11</v>
      </c>
      <c r="Q68" s="549"/>
      <c r="R68" s="549"/>
      <c r="S68" s="548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F68:G68"/>
    <mergeCell ref="I68:J68"/>
    <mergeCell ref="M68:N68"/>
    <mergeCell ref="P68:S68"/>
    <mergeCell ref="E63:T63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V60:AC60"/>
    <mergeCell ref="E61:T61"/>
    <mergeCell ref="V61:AC61"/>
    <mergeCell ref="E62:T62"/>
    <mergeCell ref="V62:AC62"/>
    <mergeCell ref="F9:G9"/>
    <mergeCell ref="I9:J9"/>
    <mergeCell ref="M9:N9"/>
    <mergeCell ref="P9:S9"/>
    <mergeCell ref="E60:T60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E1:T1"/>
    <mergeCell ref="V1:AC1"/>
    <mergeCell ref="E2:T2"/>
    <mergeCell ref="V2:AC2"/>
    <mergeCell ref="E3:T3"/>
    <mergeCell ref="V3:AC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25" t="s">
        <v>130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</row>
    <row r="4" spans="1:18" ht="15" customHeight="1" x14ac:dyDescent="0.2">
      <c r="A4" s="625" t="s">
        <v>131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</row>
    <row r="5" spans="1:18" x14ac:dyDescent="0.2">
      <c r="A5" s="625" t="s">
        <v>107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26" t="s">
        <v>134</v>
      </c>
      <c r="O7" s="626"/>
      <c r="P7" s="626"/>
      <c r="Q7" s="626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27" t="s">
        <v>135</v>
      </c>
      <c r="B9" s="628" t="s">
        <v>136</v>
      </c>
      <c r="C9" s="629" t="s">
        <v>137</v>
      </c>
      <c r="D9" s="629"/>
      <c r="E9" s="629"/>
      <c r="F9" s="629"/>
      <c r="G9" s="630" t="s">
        <v>138</v>
      </c>
      <c r="H9" s="624" t="s">
        <v>139</v>
      </c>
      <c r="I9" s="624"/>
      <c r="J9" s="624"/>
      <c r="K9" s="624"/>
      <c r="L9" s="624" t="s">
        <v>140</v>
      </c>
      <c r="M9" s="624"/>
      <c r="N9" s="624"/>
      <c r="O9" s="624"/>
      <c r="P9" s="624"/>
      <c r="Q9" s="624"/>
      <c r="R9" s="621" t="s">
        <v>141</v>
      </c>
    </row>
    <row r="10" spans="1:18" s="226" customFormat="1" ht="19.5" x14ac:dyDescent="0.25">
      <c r="A10" s="627"/>
      <c r="B10" s="628"/>
      <c r="C10" s="227" t="s">
        <v>142</v>
      </c>
      <c r="D10" s="227" t="s">
        <v>143</v>
      </c>
      <c r="E10" s="227" t="s">
        <v>144</v>
      </c>
      <c r="F10" s="227" t="s">
        <v>145</v>
      </c>
      <c r="G10" s="630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1"/>
    </row>
    <row r="11" spans="1:18" x14ac:dyDescent="0.2">
      <c r="A11" s="232" t="s">
        <v>155</v>
      </c>
      <c r="B11" s="232" t="s">
        <v>156</v>
      </c>
      <c r="C11" s="622" t="s">
        <v>157</v>
      </c>
      <c r="D11" s="622"/>
      <c r="E11" s="622"/>
      <c r="F11" s="622"/>
      <c r="G11" s="233" t="s">
        <v>158</v>
      </c>
      <c r="H11" s="623" t="s">
        <v>159</v>
      </c>
      <c r="I11" s="623"/>
      <c r="J11" s="623"/>
      <c r="K11" s="623"/>
      <c r="L11" s="624" t="s">
        <v>160</v>
      </c>
      <c r="M11" s="624"/>
      <c r="N11" s="624"/>
      <c r="O11" s="624"/>
      <c r="P11" s="624"/>
      <c r="Q11" s="624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1" t="s">
        <v>108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</row>
    <row r="5" spans="1:22" s="172" customFormat="1" ht="25.5" x14ac:dyDescent="0.35">
      <c r="B5" s="631" t="s">
        <v>109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2" t="s">
        <v>103</v>
      </c>
      <c r="C8" s="634" t="s">
        <v>13</v>
      </c>
      <c r="D8" s="634"/>
      <c r="E8" s="636" t="s">
        <v>9</v>
      </c>
      <c r="F8" s="636" t="s">
        <v>110</v>
      </c>
      <c r="G8" s="638" t="s">
        <v>111</v>
      </c>
      <c r="H8" s="639"/>
      <c r="I8" s="636" t="s">
        <v>14</v>
      </c>
      <c r="J8" s="640" t="s">
        <v>87</v>
      </c>
      <c r="K8" s="640"/>
      <c r="L8" s="640"/>
      <c r="M8" s="640"/>
      <c r="N8" s="641"/>
      <c r="O8" s="636" t="s">
        <v>88</v>
      </c>
    </row>
    <row r="9" spans="1:22" ht="17.25" thickBot="1" x14ac:dyDescent="0.25">
      <c r="B9" s="633"/>
      <c r="C9" s="635"/>
      <c r="D9" s="635"/>
      <c r="E9" s="637" t="s">
        <v>9</v>
      </c>
      <c r="F9" s="637" t="s">
        <v>9</v>
      </c>
      <c r="G9" s="176" t="s">
        <v>112</v>
      </c>
      <c r="H9" s="177" t="s">
        <v>113</v>
      </c>
      <c r="I9" s="637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37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2018-10-24T08:50:08Z</dcterms:modified>
</cp:coreProperties>
</file>